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00 Trillium_Documents_Website\01-Trillium website\02-Providers\Provider Documents &amp; Forms\Provider Documents\09-BH-provider Monitoring\"/>
    </mc:Choice>
  </mc:AlternateContent>
  <bookViews>
    <workbookView xWindow="0" yWindow="0" windowWidth="28800" windowHeight="11700" firstSheet="1" activeTab="3"/>
  </bookViews>
  <sheets>
    <sheet name="Instructions" sheetId="23" r:id="rId1"/>
    <sheet name="Workbook Set-up" sheetId="1" r:id="rId2"/>
    <sheet name="Data Validation" sheetId="21" state="hidden" r:id="rId3"/>
    <sheet name="Unlicensed Office Site Review" sheetId="48" r:id="rId4"/>
    <sheet name="Staff Credentials" sheetId="59" state="hidden" r:id="rId5"/>
    <sheet name="OVERALL SUMMARY" sheetId="16" r:id="rId6"/>
    <sheet name="Data Extraction" sheetId="20" r:id="rId7"/>
  </sheets>
  <externalReferences>
    <externalReference r:id="rId8"/>
    <externalReference r:id="rId9"/>
    <externalReference r:id="rId10"/>
    <externalReference r:id="rId11"/>
    <externalReference r:id="rId12"/>
    <externalReference r:id="rId13"/>
  </externalReferences>
  <definedNames>
    <definedName name="__Q4" localSheetId="2" hidden="1">{#N/A,#N/A,FALSE,"Sheet2";#N/A,#N/A,FALSE,"Outcomes";#N/A,#N/A,FALSE,"Outcomes-AP";#N/A,#N/A,FALSE,"Outcomes-AP2";#N/A,#N/A,FALSE,"Outcomes-AP3";#N/A,#N/A,FALSE,"Outcomes-Inst";#N/A,#N/A,FALSE,"Outcomes-Inst2";#N/A,#N/A,FALSE,"Outcomes-Inst3"}</definedName>
    <definedName name="__Q4" localSheetId="3"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Q4" localSheetId="2" hidden="1">{#N/A,#N/A,FALSE,"Sheet2";#N/A,#N/A,FALSE,"Outcomes";#N/A,#N/A,FALSE,"Outcomes-AP";#N/A,#N/A,FALSE,"Outcomes-AP2";#N/A,#N/A,FALSE,"Outcomes-AP3";#N/A,#N/A,FALSE,"Outcomes-Inst";#N/A,#N/A,FALSE,"Outcomes-Inst2";#N/A,#N/A,FALSE,"Outcomes-Inst3"}</definedName>
    <definedName name="_Q4" localSheetId="3"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nalysis">'[2]Jan-Mar20211 Analysis'!$A$7:$BC$2129</definedName>
    <definedName name="CABHAList">'[3]CABHA list'!$A$13:$H$230</definedName>
    <definedName name="Diagnoses">'[4]Diagnosis by Population fy04-05'!$A$2:$AD$512</definedName>
    <definedName name="DX">'[4]Diagnosis by Population fy04-05'!$A$3:$A$512</definedName>
    <definedName name="IESummary">'[5]I&amp;E Summary Data'!$A$5:$U$218</definedName>
    <definedName name="LME_MCO" localSheetId="3">'[6]Data Validation'!$A$5:$A$15</definedName>
    <definedName name="LME_MCO">'Data Validation'!$A$5:$A$11</definedName>
    <definedName name="_xlnm.Print_Area" localSheetId="0">Instructions!$A$1:$K$108</definedName>
    <definedName name="_xlnm.Print_Area" localSheetId="5">'OVERALL SUMMARY'!$A:$L</definedName>
    <definedName name="_xlnm.Print_Area" localSheetId="3">'Unlicensed Office Site Review'!$A$1:$D$25</definedName>
    <definedName name="_xlnm.Print_Titles" localSheetId="5">'OVERALL SUMMARY'!$2:$7</definedName>
    <definedName name="Service_Category" localSheetId="3">'[6]Frequency - Licensed Surveys'!$A$4:$A$36</definedName>
    <definedName name="Service_Category">#REF!</definedName>
    <definedName name="Staff_Credentials">'Staff Credentials'!$A$1:$A$22</definedName>
    <definedName name="test" localSheetId="2" hidden="1">{#N/A,#N/A,FALSE,"Sheet2";#N/A,#N/A,FALSE,"Outcomes";#N/A,#N/A,FALSE,"Outcomes-AP";#N/A,#N/A,FALSE,"Outcomes-AP2";#N/A,#N/A,FALSE,"Outcomes-AP3";#N/A,#N/A,FALSE,"Outcomes-Inst";#N/A,#N/A,FALSE,"Outcomes-Inst2";#N/A,#N/A,FALSE,"Outcomes-Inst3"}</definedName>
    <definedName name="test" localSheetId="3"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2" hidden="1">{#N/A,#N/A,FALSE,"Sheet2";#N/A,#N/A,FALSE,"Outcomes";#N/A,#N/A,FALSE,"Outcomes-AP";#N/A,#N/A,FALSE,"Outcomes-AP2";#N/A,#N/A,FALSE,"Outcomes-AP3";#N/A,#N/A,FALSE,"Outcomes-Inst";#N/A,#N/A,FALSE,"Outcomes-Inst2";#N/A,#N/A,FALSE,"Outcomes-Inst3"}</definedName>
    <definedName name="test2" localSheetId="3"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2" hidden="1">{#N/A,#N/A,FALSE,"Sheet2";#N/A,#N/A,FALSE,"Outcomes";#N/A,#N/A,FALSE,"Outcomes-AP";#N/A,#N/A,FALSE,"Outcomes-AP2";#N/A,#N/A,FALSE,"Outcomes-AP3";#N/A,#N/A,FALSE,"Outcomes-Inst";#N/A,#N/A,FALSE,"Outcomes-Inst2";#N/A,#N/A,FALSE,"Outcomes-Inst3"}</definedName>
    <definedName name="test3" localSheetId="3"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8" l="1"/>
  <c r="J3" i="16" l="1"/>
  <c r="D9" i="48"/>
  <c r="D6" i="48"/>
  <c r="D8" i="48"/>
  <c r="D7" i="48"/>
  <c r="D5" i="48"/>
  <c r="B7" i="20" l="1"/>
  <c r="K32" i="16"/>
  <c r="J32" i="16"/>
  <c r="I32" i="16"/>
  <c r="K31" i="16"/>
  <c r="J31" i="16"/>
  <c r="I31" i="16"/>
  <c r="K30" i="16"/>
  <c r="J30" i="16"/>
  <c r="I30" i="16"/>
  <c r="K29" i="16"/>
  <c r="J29" i="16"/>
  <c r="I29" i="16"/>
  <c r="K28" i="16"/>
  <c r="J28" i="16"/>
  <c r="I28" i="16"/>
  <c r="K27" i="16"/>
  <c r="J27" i="16"/>
  <c r="I27" i="16"/>
  <c r="I6" i="16"/>
  <c r="D6" i="16"/>
  <c r="I5" i="16"/>
  <c r="D5" i="16"/>
  <c r="I4" i="16"/>
  <c r="D4" i="16"/>
  <c r="D3" i="16"/>
  <c r="C24" i="48"/>
  <c r="C22" i="48"/>
  <c r="C20" i="48"/>
  <c r="D4" i="48"/>
  <c r="D3" i="48"/>
  <c r="C21" i="48" l="1"/>
  <c r="C23" i="48"/>
  <c r="L30" i="16"/>
  <c r="H29" i="16"/>
  <c r="L32" i="16"/>
  <c r="L29" i="16"/>
  <c r="H27" i="16"/>
  <c r="H30" i="16"/>
  <c r="L27" i="16"/>
  <c r="L31" i="16"/>
  <c r="H32" i="16"/>
  <c r="H31" i="16"/>
  <c r="I33" i="16"/>
  <c r="I14" i="16" s="1"/>
  <c r="K33" i="16"/>
  <c r="K14" i="16" s="1"/>
  <c r="L28" i="16"/>
  <c r="H28" i="16"/>
  <c r="J33" i="16"/>
  <c r="H33" i="16" l="1"/>
  <c r="M7" i="20" s="1"/>
  <c r="J14" i="16"/>
  <c r="L14" i="16" s="1"/>
  <c r="L33" i="16"/>
  <c r="K7" i="20" l="1"/>
  <c r="N7" i="20"/>
  <c r="O7" i="20"/>
  <c r="H14" i="16"/>
  <c r="L7" i="20"/>
</calcChain>
</file>

<file path=xl/sharedStrings.xml><?xml version="1.0" encoding="utf-8"?>
<sst xmlns="http://schemas.openxmlformats.org/spreadsheetml/2006/main" count="127" uniqueCount="103">
  <si>
    <t>Enter the information requested in the yellow highlighted cells in Column B.  
Information entered here will automatically be entered in all applicable worksheets in this workbook.</t>
  </si>
  <si>
    <t>Alliance Behavioral Healthcare</t>
  </si>
  <si>
    <t>PROVIDER NAME:</t>
  </si>
  <si>
    <t>FACILITY NAME (Service Site):</t>
  </si>
  <si>
    <t>LOCATION (Address):</t>
  </si>
  <si>
    <t>NPI #:</t>
  </si>
  <si>
    <t>NAME OF REVIEWER(S):</t>
  </si>
  <si>
    <t>BEGIN REVIEW DATE:</t>
  </si>
  <si>
    <t>END REVIEW DATE:</t>
  </si>
  <si>
    <t>TYPE OF REVIEW:</t>
  </si>
  <si>
    <t>FACILITY NAME:</t>
  </si>
  <si>
    <t>REVIEW DATE(S):</t>
  </si>
  <si>
    <t>ITEM:</t>
  </si>
  <si>
    <t># N/A</t>
  </si>
  <si>
    <t>1.</t>
  </si>
  <si>
    <t>2.</t>
  </si>
  <si>
    <t>3.</t>
  </si>
  <si>
    <t>4.</t>
  </si>
  <si>
    <t>5.</t>
  </si>
  <si>
    <t>6.</t>
  </si>
  <si>
    <t>REVIEWER'S INITIALS:</t>
  </si>
  <si>
    <t>Total Met:</t>
  </si>
  <si>
    <t>% Met:</t>
  </si>
  <si>
    <t>Total Not Met:</t>
  </si>
  <si>
    <t>% Not Met:</t>
  </si>
  <si>
    <t>REVIEW ITEM:</t>
  </si>
  <si>
    <t># Met</t>
  </si>
  <si>
    <t># Not Met</t>
  </si>
  <si>
    <t>COMMENTS</t>
  </si>
  <si>
    <t>LOCATION:</t>
  </si>
  <si>
    <t># Scorable Items</t>
  </si>
  <si>
    <t>% Met</t>
  </si>
  <si>
    <t>TOTAL</t>
  </si>
  <si>
    <t># Scorable Records / Items</t>
  </si>
  <si>
    <t>Note:</t>
  </si>
  <si>
    <t>Scorable records or items do not include those determined to be N/A.</t>
  </si>
  <si>
    <t>Type of Review</t>
  </si>
  <si>
    <t>Provider Name</t>
  </si>
  <si>
    <t>Facility Name (Service Site)</t>
  </si>
  <si>
    <t>Location (Address)</t>
  </si>
  <si>
    <t>NPI</t>
  </si>
  <si>
    <t>MHL #</t>
  </si>
  <si>
    <t>Begin Review Date</t>
  </si>
  <si>
    <t>End Review Date</t>
  </si>
  <si>
    <t>This list used in the Workbook Set-Up worksheet LME-MCO drop-down box.</t>
  </si>
  <si>
    <t>Range Name = LME_MCO</t>
  </si>
  <si>
    <t>LME-MCOs</t>
  </si>
  <si>
    <t>Cardinal Innovations Healthcare Solutions</t>
  </si>
  <si>
    <t>EastPointe</t>
  </si>
  <si>
    <t>Partners Behavioral Health Management</t>
  </si>
  <si>
    <t>Sandhills Center</t>
  </si>
  <si>
    <t>Total N/A:</t>
  </si>
  <si>
    <t>PROVIDER #:</t>
  </si>
  <si>
    <t>NPI #  /  PROVIDER #:</t>
  </si>
  <si>
    <t>Provider #</t>
  </si>
  <si>
    <t>Summary Results For All Items Reviewed</t>
  </si>
  <si>
    <t>Scorable records or items Met and Overall Results that Met the 85% Threshold are shaded green.</t>
  </si>
  <si>
    <t>Scorable records or items Not Met and Overall Results that Did Not Meet the 85% Threshold are shaded pink.</t>
  </si>
  <si>
    <t>Overall Summary</t>
  </si>
  <si>
    <t>All hallways, doorways, entrances, ramps, steps and corridors shall be kept clear and unobstructed at all times, and adequate lighting and seating are provided.</t>
  </si>
  <si>
    <t>Office location complies with HIPAA/Confidentiality requirements by ensuring privacy.</t>
  </si>
  <si>
    <t>Staff receive training in confidentiality of member information.</t>
  </si>
  <si>
    <t>Office hours are posted and communicated to individuals served by the provider to include 24-hour coverage and after hours and/or emergency services contact information.</t>
  </si>
  <si>
    <t>All hallways/doorways/entrances/ramps/steps/corridors shall be kept clear/unobstructed at all times, and adequate lighting/seating are provided.</t>
  </si>
  <si>
    <t>Office hours are posted/communicated to individuals to include 24-hour coverage and after hours and/or emergency services contact information.</t>
  </si>
  <si>
    <t>New Unlicensed Site Review Tool</t>
  </si>
  <si>
    <t>PP - Paraprofessional</t>
  </si>
  <si>
    <t>AP - Associate Professional</t>
  </si>
  <si>
    <t xml:space="preserve">QP - Qualified Professional (specify Bachelors or Masters level by including level of degree, e.g., BS - Bachelor of Science) </t>
  </si>
  <si>
    <t xml:space="preserve">LCSW - Licensed Clinical Social Worker </t>
  </si>
  <si>
    <t xml:space="preserve">LPC -  Licensed Professional Counselor </t>
  </si>
  <si>
    <t xml:space="preserve">LPCA - Associate Level Professional Counselor Associate </t>
  </si>
  <si>
    <t>LCAS - Licensed Clinical Addictions Specialist</t>
  </si>
  <si>
    <t>LCASA - Associate Level Licensed Clinical Addictions Specialist</t>
  </si>
  <si>
    <t>LMFT - Licensed Marriage and Family Therapist</t>
  </si>
  <si>
    <t>LMFTA - Licensed Marriage and Family Therapist Associate</t>
  </si>
  <si>
    <t xml:space="preserve">CCS - Certified Clinical Supervisor  </t>
  </si>
  <si>
    <t>RN – Registered Nurse</t>
  </si>
  <si>
    <t xml:space="preserve">LPN – Licensed Practical Nurse </t>
  </si>
  <si>
    <t>CCN - Certified Clinical Nurse Specialist</t>
  </si>
  <si>
    <t>NP - Certified Psychiatric Nurse Practitioner</t>
  </si>
  <si>
    <t>LP or LCP – Licensed Psychologist, Licensed Clinical Psychologist</t>
  </si>
  <si>
    <t>LPA – Licensed Psychological Associate</t>
  </si>
  <si>
    <t>PA - Licensed Physician Assistant</t>
  </si>
  <si>
    <t>Psychiatrist MD – Doctor of Medicine</t>
  </si>
  <si>
    <t>Psychiatrist DO – Doctor of Osteopathic Medicine</t>
  </si>
  <si>
    <t>CSAC - Certified Substance Abuse Counselor</t>
  </si>
  <si>
    <t xml:space="preserve">LCSWA - Associate Level Licensed Clinical Social Worker  </t>
  </si>
  <si>
    <t>Trillium Health Resources</t>
  </si>
  <si>
    <t>Detailed Results For New Unlicensed Site Review Tool</t>
  </si>
  <si>
    <t>Vaya Health</t>
  </si>
  <si>
    <t>NEW UNLICENSED SITE REVIEW TOOL</t>
  </si>
  <si>
    <t xml:space="preserve">Provider Review Summary of Results </t>
  </si>
  <si>
    <t xml:space="preserve">Review Tools for Providers Summary Results </t>
  </si>
  <si>
    <t>Location provides physical access, reasonable accommodations, including parking, exam and waiting rooms, and accessible equipment for all members with physical disabilities or BH and I/DD needs.</t>
  </si>
  <si>
    <t xml:space="preserve"> NEW UNLICENSED OFFICE SITE REVIEW TOOL</t>
  </si>
  <si>
    <t>Rights are posted on common area walls, including how to contact NC Department offices snd Disability Rights of NC.</t>
  </si>
  <si>
    <t>Rights are posted on common area walls, including how to contact NC Department offices and Disability Rights of NC.</t>
  </si>
  <si>
    <t>TYPE OF REVIEW: (onsite or virtual)</t>
  </si>
  <si>
    <r>
      <t xml:space="preserve">Items scored as </t>
    </r>
    <r>
      <rPr>
        <b/>
        <sz val="10"/>
        <color indexed="10"/>
        <rFont val="Arial"/>
        <family val="2"/>
      </rPr>
      <t>Not Met</t>
    </r>
    <r>
      <rPr>
        <b/>
        <sz val="10"/>
        <rFont val="Arial"/>
        <family val="2"/>
      </rPr>
      <t xml:space="preserve"> may require corrective action as requested by the Tailored Plan</t>
    </r>
  </si>
  <si>
    <t>Trillium</t>
  </si>
  <si>
    <t xml:space="preserve">DO MEMBERS ACCESS THIS OFFICE LOCATION </t>
  </si>
  <si>
    <t>Do Members Access this Office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</si>
</sst>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font>
      <sz val="10"/>
      <name val="Arial"/>
    </font>
    <font>
      <sz val="10"/>
      <name val="Arial"/>
      <family val="2"/>
    </font>
    <font>
      <b/>
      <sz val="14"/>
      <color indexed="9"/>
      <name val="Arial"/>
      <family val="2"/>
    </font>
    <font>
      <sz val="10"/>
      <color indexed="9"/>
      <name val="Arial"/>
      <family val="2"/>
    </font>
    <font>
      <b/>
      <sz val="10"/>
      <name val="Arial"/>
      <family val="2"/>
    </font>
    <font>
      <b/>
      <sz val="12"/>
      <name val="Arial"/>
      <family val="2"/>
    </font>
    <font>
      <b/>
      <sz val="14"/>
      <color indexed="9"/>
      <name val="Arial Narrow"/>
      <family val="2"/>
    </font>
    <font>
      <b/>
      <sz val="10"/>
      <name val="Arial Narrow"/>
      <family val="2"/>
    </font>
    <font>
      <b/>
      <sz val="9"/>
      <name val="Arial Narrow"/>
      <family val="2"/>
    </font>
    <font>
      <b/>
      <sz val="11"/>
      <name val="Arial Narrow"/>
      <family val="2"/>
    </font>
    <font>
      <sz val="10"/>
      <name val="Arial Narrow"/>
      <family val="2"/>
    </font>
    <font>
      <sz val="10"/>
      <color indexed="12"/>
      <name val="Arial"/>
      <family val="2"/>
    </font>
    <font>
      <sz val="10"/>
      <color indexed="10"/>
      <name val="Arial"/>
      <family val="2"/>
    </font>
    <font>
      <b/>
      <sz val="12"/>
      <color indexed="9"/>
      <name val="Arial"/>
      <family val="2"/>
    </font>
    <font>
      <b/>
      <sz val="10"/>
      <color indexed="10"/>
      <name val="Arial"/>
      <family val="2"/>
    </font>
    <font>
      <b/>
      <sz val="14"/>
      <name val="Arial"/>
      <family val="2"/>
    </font>
    <font>
      <sz val="26"/>
      <name val="Arial"/>
      <family val="2"/>
    </font>
    <font>
      <sz val="30"/>
      <name val="Arial"/>
      <family val="2"/>
    </font>
    <font>
      <sz val="48"/>
      <name val="Arial"/>
      <family val="2"/>
    </font>
    <font>
      <sz val="24"/>
      <name val="Arial"/>
      <family val="2"/>
    </font>
    <font>
      <b/>
      <sz val="100"/>
      <name val="Arial"/>
      <family val="2"/>
    </font>
    <font>
      <sz val="11"/>
      <color indexed="8"/>
      <name val="Helvetica Neue"/>
    </font>
    <font>
      <b/>
      <sz val="10"/>
      <name val="Arial"/>
      <family val="2"/>
      <scheme val="minor"/>
    </font>
    <font>
      <sz val="10"/>
      <color theme="3" tint="-0.249977111117893"/>
      <name val="Arial"/>
      <family val="2"/>
    </font>
    <font>
      <b/>
      <sz val="10"/>
      <color theme="7" tint="-0.749992370372631"/>
      <name val="Arial"/>
      <family val="2"/>
    </font>
    <font>
      <b/>
      <sz val="10"/>
      <color rgb="FFFF0000"/>
      <name val="Arial"/>
      <family val="2"/>
    </font>
    <font>
      <b/>
      <sz val="11"/>
      <name val="Arial"/>
      <family val="2"/>
    </font>
    <font>
      <b/>
      <sz val="14"/>
      <name val="Arial Narrow"/>
      <family val="2"/>
    </font>
    <font>
      <sz val="14"/>
      <name val="Arial"/>
      <family val="2"/>
    </font>
    <font>
      <sz val="10"/>
      <color theme="2" tint="-0.499984740745262"/>
      <name val="Arial"/>
      <family val="2"/>
    </font>
  </fonts>
  <fills count="10">
    <fill>
      <patternFill patternType="none"/>
    </fill>
    <fill>
      <patternFill patternType="gray125"/>
    </fill>
    <fill>
      <patternFill patternType="solid">
        <fgColor indexed="18"/>
        <bgColor indexed="64"/>
      </patternFill>
    </fill>
    <fill>
      <patternFill patternType="solid">
        <fgColor indexed="2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bgColor indexed="64"/>
      </patternFill>
    </fill>
    <fill>
      <patternFill patternType="solid">
        <fgColor rgb="FFFF99CC"/>
        <bgColor indexed="64"/>
      </patternFill>
    </fill>
    <fill>
      <patternFill patternType="solid">
        <fgColor rgb="FFA9D08E"/>
        <bgColor indexed="64"/>
      </patternFill>
    </fill>
    <fill>
      <patternFill patternType="solid">
        <fgColor rgb="FFC6E0B4"/>
        <bgColor indexed="64"/>
      </patternFill>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s>
  <cellStyleXfs count="12">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21" fillId="0" borderId="0" applyNumberFormat="0" applyFill="0" applyBorder="0" applyProtection="0">
      <alignment vertical="top"/>
    </xf>
    <xf numFmtId="0" fontId="1" fillId="0" borderId="0"/>
    <xf numFmtId="0" fontId="1" fillId="0" borderId="0"/>
  </cellStyleXfs>
  <cellXfs count="158">
    <xf numFmtId="0" fontId="0" fillId="0" borderId="0" xfId="0"/>
    <xf numFmtId="0" fontId="1" fillId="0" borderId="0" xfId="0" applyFont="1" applyAlignment="1">
      <alignment wrapText="1"/>
    </xf>
    <xf numFmtId="49" fontId="1" fillId="0" borderId="0" xfId="0" applyNumberFormat="1" applyFont="1" applyAlignment="1">
      <alignment horizontal="center" vertical="center" wrapText="1"/>
    </xf>
    <xf numFmtId="0" fontId="1" fillId="0" borderId="0" xfId="0" applyFont="1" applyAlignment="1">
      <alignment horizontal="center" vertical="top" wrapText="1"/>
    </xf>
    <xf numFmtId="0" fontId="4" fillId="4" borderId="3" xfId="0" applyFont="1" applyFill="1" applyBorder="1" applyAlignment="1">
      <alignment horizontal="right" vertical="center" wrapText="1" indent="1"/>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0" fontId="7" fillId="3" borderId="7" xfId="0" applyFont="1" applyFill="1" applyBorder="1" applyAlignment="1" applyProtection="1">
      <alignment vertical="center" wrapText="1"/>
      <protection locked="0"/>
    </xf>
    <xf numFmtId="0" fontId="7" fillId="3" borderId="8" xfId="0" applyFont="1" applyFill="1" applyBorder="1" applyAlignment="1">
      <alignment horizontal="right" vertical="center" wrapText="1"/>
    </xf>
    <xf numFmtId="0" fontId="7" fillId="3" borderId="9" xfId="0" applyFont="1" applyFill="1" applyBorder="1" applyAlignment="1">
      <alignment vertical="center"/>
    </xf>
    <xf numFmtId="0" fontId="7" fillId="3" borderId="10" xfId="0" applyFont="1" applyFill="1" applyBorder="1" applyAlignment="1" applyProtection="1">
      <alignment vertical="center" wrapText="1"/>
      <protection locked="0"/>
    </xf>
    <xf numFmtId="0" fontId="7" fillId="3" borderId="11" xfId="0" applyFont="1" applyFill="1" applyBorder="1" applyAlignment="1">
      <alignment horizontal="right" vertical="center" wrapText="1"/>
    </xf>
    <xf numFmtId="0" fontId="7" fillId="3" borderId="12" xfId="0" applyFont="1" applyFill="1" applyBorder="1" applyAlignment="1">
      <alignment vertical="center"/>
    </xf>
    <xf numFmtId="49" fontId="10" fillId="0" borderId="13" xfId="0" applyNumberFormat="1" applyFont="1" applyBorder="1" applyAlignment="1">
      <alignment horizontal="center" vertical="center" wrapText="1"/>
    </xf>
    <xf numFmtId="12" fontId="7" fillId="0" borderId="0" xfId="0" applyNumberFormat="1" applyFont="1" applyAlignment="1">
      <alignment horizontal="center" vertical="center" wrapText="1"/>
    </xf>
    <xf numFmtId="0" fontId="7" fillId="0" borderId="14" xfId="0" applyFont="1" applyBorder="1" applyAlignment="1">
      <alignment horizontal="right" vertical="center" wrapText="1"/>
    </xf>
    <xf numFmtId="0" fontId="7" fillId="3" borderId="15" xfId="0" applyFont="1" applyFill="1" applyBorder="1" applyAlignment="1" applyProtection="1">
      <alignment vertical="center" wrapText="1"/>
      <protection locked="0"/>
    </xf>
    <xf numFmtId="0" fontId="7" fillId="3" borderId="16" xfId="0" applyFont="1" applyFill="1" applyBorder="1" applyAlignment="1">
      <alignment horizontal="right" vertical="center" wrapText="1"/>
    </xf>
    <xf numFmtId="0" fontId="7" fillId="3" borderId="17" xfId="0" applyFont="1" applyFill="1" applyBorder="1" applyAlignment="1">
      <alignment vertical="center"/>
    </xf>
    <xf numFmtId="0" fontId="7" fillId="3" borderId="19" xfId="11" applyFont="1" applyFill="1" applyBorder="1" applyAlignment="1">
      <alignment horizontal="right" vertical="center" wrapText="1"/>
    </xf>
    <xf numFmtId="0" fontId="1" fillId="0" borderId="0" xfId="11" applyAlignment="1">
      <alignment vertical="center"/>
    </xf>
    <xf numFmtId="49" fontId="10" fillId="0" borderId="0" xfId="0" applyNumberFormat="1" applyFont="1" applyAlignment="1">
      <alignment horizontal="center" vertical="center" wrapText="1"/>
    </xf>
    <xf numFmtId="0" fontId="1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7" fillId="3" borderId="8" xfId="0" applyFont="1" applyFill="1" applyBorder="1" applyAlignment="1">
      <alignment horizontal="left" vertical="center"/>
    </xf>
    <xf numFmtId="0" fontId="7" fillId="3" borderId="16" xfId="0" applyFont="1" applyFill="1" applyBorder="1" applyAlignment="1">
      <alignment horizontal="left" vertical="center"/>
    </xf>
    <xf numFmtId="0" fontId="8" fillId="0" borderId="21" xfId="0" applyFont="1" applyBorder="1" applyAlignment="1" applyProtection="1">
      <alignment horizontal="center" vertical="center" textRotation="90" wrapText="1"/>
      <protection locked="0"/>
    </xf>
    <xf numFmtId="0" fontId="8" fillId="0" borderId="21" xfId="0"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49" fontId="10" fillId="0" borderId="22" xfId="0" applyNumberFormat="1" applyFont="1" applyBorder="1" applyAlignment="1">
      <alignment horizontal="center" vertical="center" wrapText="1"/>
    </xf>
    <xf numFmtId="0" fontId="7" fillId="0" borderId="23" xfId="0" applyFont="1" applyBorder="1" applyAlignment="1" applyProtection="1">
      <alignment horizontal="center" vertical="center"/>
      <protection locked="0"/>
    </xf>
    <xf numFmtId="0" fontId="7" fillId="0" borderId="16" xfId="0" applyFont="1" applyBorder="1" applyAlignment="1" applyProtection="1">
      <alignment horizontal="left" vertical="center" wrapText="1"/>
      <protection locked="0"/>
    </xf>
    <xf numFmtId="0" fontId="10" fillId="0" borderId="0" xfId="0" applyFont="1" applyAlignment="1">
      <alignment horizontal="left" vertical="center" wrapText="1"/>
    </xf>
    <xf numFmtId="0" fontId="7" fillId="0" borderId="25" xfId="0" applyFont="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9" fontId="7" fillId="0" borderId="26" xfId="0" applyNumberFormat="1" applyFont="1" applyBorder="1" applyAlignment="1">
      <alignment horizontal="center" vertical="center" wrapText="1"/>
    </xf>
    <xf numFmtId="9" fontId="7" fillId="0" borderId="0" xfId="0" applyNumberFormat="1" applyFont="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10"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10" fillId="0" borderId="0" xfId="0" applyFont="1" applyAlignment="1" applyProtection="1">
      <alignment horizontal="center"/>
      <protection locked="0"/>
    </xf>
    <xf numFmtId="0" fontId="10" fillId="0" borderId="0" xfId="0" applyFont="1" applyAlignment="1" applyProtection="1">
      <alignment vertical="top" wrapText="1"/>
      <protection locked="0"/>
    </xf>
    <xf numFmtId="0" fontId="0" fillId="0" borderId="0" xfId="0" applyProtection="1">
      <protection locked="0"/>
    </xf>
    <xf numFmtId="0" fontId="1" fillId="0" borderId="27" xfId="0" applyFont="1" applyBorder="1" applyAlignment="1">
      <alignment vertical="center"/>
    </xf>
    <xf numFmtId="0" fontId="1" fillId="0" borderId="28" xfId="0" applyFont="1" applyBorder="1" applyAlignment="1">
      <alignment vertical="center"/>
    </xf>
    <xf numFmtId="0" fontId="10" fillId="0" borderId="0" xfId="0" applyFont="1" applyAlignment="1">
      <alignment horizontal="left" vertical="center" indent="1"/>
    </xf>
    <xf numFmtId="0" fontId="11" fillId="0" borderId="17" xfId="0" applyFont="1" applyBorder="1" applyAlignment="1">
      <alignment horizontal="centerContinuous" vertical="center"/>
    </xf>
    <xf numFmtId="0" fontId="10" fillId="0" borderId="0" xfId="11" applyFont="1" applyAlignment="1">
      <alignment horizontal="left" vertical="center"/>
    </xf>
    <xf numFmtId="0" fontId="11" fillId="0" borderId="17" xfId="11" applyFont="1" applyBorder="1" applyAlignment="1">
      <alignment horizontal="centerContinuous" vertical="center" wrapText="1"/>
    </xf>
    <xf numFmtId="0" fontId="1" fillId="0" borderId="17" xfId="11" applyBorder="1" applyAlignment="1">
      <alignment horizontal="centerContinuous" vertical="center"/>
    </xf>
    <xf numFmtId="0" fontId="1" fillId="0" borderId="0" xfId="11" applyAlignment="1">
      <alignment horizontal="left" vertical="center"/>
    </xf>
    <xf numFmtId="0" fontId="11" fillId="0" borderId="12" xfId="0" applyFont="1" applyBorder="1" applyAlignment="1">
      <alignment horizontal="centerContinuous" vertical="center"/>
    </xf>
    <xf numFmtId="0" fontId="10" fillId="0" borderId="0" xfId="0" applyFont="1" applyAlignment="1">
      <alignment horizontal="left" vertical="center"/>
    </xf>
    <xf numFmtId="0" fontId="1" fillId="0" borderId="29" xfId="0" applyFont="1" applyBorder="1" applyAlignment="1">
      <alignment vertical="center"/>
    </xf>
    <xf numFmtId="0" fontId="1" fillId="0" borderId="17" xfId="0" applyFont="1" applyBorder="1" applyAlignment="1">
      <alignment vertical="center"/>
    </xf>
    <xf numFmtId="0" fontId="1" fillId="0" borderId="30" xfId="0" applyFont="1" applyBorder="1" applyAlignment="1">
      <alignment vertical="center"/>
    </xf>
    <xf numFmtId="0" fontId="4" fillId="0" borderId="0" xfId="0" applyFont="1" applyAlignment="1">
      <alignment vertical="center"/>
    </xf>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0" fontId="1" fillId="0" borderId="32" xfId="0" applyFont="1" applyBorder="1" applyAlignment="1">
      <alignment horizontal="center" vertical="center"/>
    </xf>
    <xf numFmtId="9" fontId="1" fillId="0" borderId="32" xfId="0" applyNumberFormat="1" applyFont="1" applyBorder="1" applyAlignment="1">
      <alignment horizontal="center" vertical="center"/>
    </xf>
    <xf numFmtId="9" fontId="1" fillId="0" borderId="5" xfId="0" applyNumberFormat="1"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3" fillId="2" borderId="34" xfId="0" applyFont="1" applyFill="1" applyBorder="1" applyAlignment="1">
      <alignment vertical="center"/>
    </xf>
    <xf numFmtId="0" fontId="2" fillId="2" borderId="12" xfId="0" applyFont="1" applyFill="1" applyBorder="1" applyAlignment="1">
      <alignment horizontal="centerContinuous" vertical="center"/>
    </xf>
    <xf numFmtId="0" fontId="13" fillId="2" borderId="12" xfId="0" applyFont="1" applyFill="1" applyBorder="1" applyAlignment="1">
      <alignment horizontal="centerContinuous" vertical="center"/>
    </xf>
    <xf numFmtId="0" fontId="13" fillId="2" borderId="35" xfId="0" applyFont="1" applyFill="1" applyBorder="1" applyAlignment="1">
      <alignment horizontal="centerContinuous" vertical="center"/>
    </xf>
    <xf numFmtId="164" fontId="4" fillId="0" borderId="32" xfId="0" applyNumberFormat="1" applyFont="1" applyBorder="1" applyAlignment="1">
      <alignment horizontal="center" vertical="center"/>
    </xf>
    <xf numFmtId="0" fontId="1" fillId="0" borderId="0" xfId="0" applyFont="1"/>
    <xf numFmtId="0" fontId="0" fillId="0" borderId="36" xfId="0"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37" xfId="0" applyFont="1" applyBorder="1" applyAlignment="1">
      <alignment horizontal="center" vertical="center" wrapText="1"/>
    </xf>
    <xf numFmtId="0" fontId="22" fillId="0" borderId="5" xfId="0" applyFont="1" applyBorder="1" applyAlignment="1">
      <alignment horizontal="center" vertical="center"/>
    </xf>
    <xf numFmtId="0" fontId="22" fillId="0" borderId="37" xfId="0" applyFont="1" applyBorder="1" applyAlignment="1">
      <alignment horizontal="center" vertical="center"/>
    </xf>
    <xf numFmtId="0" fontId="22" fillId="0" borderId="5" xfId="0" applyFont="1" applyBorder="1" applyAlignment="1">
      <alignment horizontal="center" vertical="center" wrapText="1"/>
    </xf>
    <xf numFmtId="14" fontId="0" fillId="0" borderId="0" xfId="0" applyNumberFormat="1" applyAlignment="1">
      <alignment horizontal="center" vertical="center"/>
    </xf>
    <xf numFmtId="0" fontId="1" fillId="0" borderId="0" xfId="7"/>
    <xf numFmtId="0" fontId="23" fillId="0" borderId="0" xfId="7" applyFont="1"/>
    <xf numFmtId="0" fontId="10" fillId="0" borderId="0" xfId="7" applyFont="1"/>
    <xf numFmtId="0" fontId="4" fillId="0" borderId="0" xfId="7" applyFont="1"/>
    <xf numFmtId="0" fontId="10" fillId="0" borderId="0" xfId="0" applyFont="1" applyAlignment="1">
      <alignment vertical="center" wrapText="1"/>
    </xf>
    <xf numFmtId="0" fontId="10" fillId="0" borderId="0" xfId="0" applyFont="1" applyAlignment="1" applyProtection="1">
      <alignment horizontal="center" vertical="center" wrapText="1"/>
      <protection locked="0"/>
    </xf>
    <xf numFmtId="12" fontId="7" fillId="0" borderId="38" xfId="0" applyNumberFormat="1" applyFont="1" applyBorder="1" applyAlignment="1" applyProtection="1">
      <alignment horizontal="center" vertical="center" wrapText="1"/>
      <protection locked="0"/>
    </xf>
    <xf numFmtId="164" fontId="0" fillId="0" borderId="0" xfId="0" applyNumberFormat="1" applyAlignment="1">
      <alignment horizontal="center" vertical="center"/>
    </xf>
    <xf numFmtId="0" fontId="10" fillId="0" borderId="12" xfId="0" applyFont="1" applyBorder="1" applyAlignment="1">
      <alignment vertical="center"/>
    </xf>
    <xf numFmtId="0" fontId="9" fillId="5" borderId="39" xfId="0" applyFont="1" applyFill="1" applyBorder="1" applyAlignment="1">
      <alignment vertical="center"/>
    </xf>
    <xf numFmtId="0" fontId="10" fillId="5" borderId="40" xfId="0" applyFont="1" applyFill="1" applyBorder="1" applyAlignment="1">
      <alignment vertical="center"/>
    </xf>
    <xf numFmtId="0" fontId="1" fillId="5" borderId="40" xfId="0" applyFont="1" applyFill="1" applyBorder="1" applyAlignment="1">
      <alignment vertical="center"/>
    </xf>
    <xf numFmtId="0" fontId="1" fillId="5" borderId="33" xfId="0" applyFont="1" applyFill="1" applyBorder="1" applyAlignment="1">
      <alignment vertical="center"/>
    </xf>
    <xf numFmtId="0" fontId="4" fillId="5" borderId="31" xfId="0" applyFont="1" applyFill="1" applyBorder="1" applyAlignment="1">
      <alignment horizontal="center" vertical="center" wrapText="1"/>
    </xf>
    <xf numFmtId="0" fontId="4" fillId="5" borderId="31" xfId="0" applyFont="1" applyFill="1" applyBorder="1" applyAlignment="1">
      <alignment horizontal="center" vertical="center"/>
    </xf>
    <xf numFmtId="0" fontId="4" fillId="5" borderId="33" xfId="0" applyFont="1" applyFill="1" applyBorder="1" applyAlignment="1">
      <alignment horizontal="center" vertical="center"/>
    </xf>
    <xf numFmtId="0" fontId="1" fillId="0" borderId="28" xfId="0" applyFont="1" applyBorder="1"/>
    <xf numFmtId="0" fontId="10" fillId="0" borderId="34" xfId="0" applyFont="1" applyBorder="1" applyAlignment="1">
      <alignment vertical="center"/>
    </xf>
    <xf numFmtId="0" fontId="10" fillId="0" borderId="35" xfId="0" applyFont="1" applyBorder="1" applyAlignment="1">
      <alignment vertical="center"/>
    </xf>
    <xf numFmtId="0" fontId="1" fillId="0" borderId="27" xfId="0" applyFont="1" applyBorder="1"/>
    <xf numFmtId="0" fontId="24" fillId="6" borderId="0" xfId="0" applyFont="1" applyFill="1" applyAlignment="1">
      <alignment vertical="center"/>
    </xf>
    <xf numFmtId="0" fontId="1" fillId="6" borderId="0" xfId="0" applyFont="1" applyFill="1" applyAlignment="1">
      <alignment vertical="center"/>
    </xf>
    <xf numFmtId="0" fontId="25" fillId="7" borderId="0" xfId="0" applyFont="1" applyFill="1" applyAlignment="1">
      <alignment vertical="center"/>
    </xf>
    <xf numFmtId="0" fontId="1" fillId="7" borderId="0" xfId="0" applyFont="1" applyFill="1" applyAlignment="1">
      <alignment vertical="center"/>
    </xf>
    <xf numFmtId="0" fontId="1" fillId="5" borderId="34" xfId="0" applyFont="1" applyFill="1" applyBorder="1" applyAlignment="1">
      <alignment vertical="center"/>
    </xf>
    <xf numFmtId="0" fontId="5" fillId="5" borderId="12" xfId="0" applyFont="1" applyFill="1" applyBorder="1" applyAlignment="1">
      <alignment horizontal="centerContinuous" vertical="center"/>
    </xf>
    <xf numFmtId="0" fontId="5" fillId="5" borderId="35" xfId="0" applyFont="1" applyFill="1" applyBorder="1" applyAlignment="1">
      <alignment horizontal="centerContinuous" vertical="center"/>
    </xf>
    <xf numFmtId="0" fontId="1" fillId="8" borderId="0" xfId="0" applyFont="1" applyFill="1" applyAlignment="1">
      <alignment horizontal="centerContinuous" vertical="top" wrapText="1"/>
    </xf>
    <xf numFmtId="0" fontId="26" fillId="8" borderId="0" xfId="0" applyFont="1" applyFill="1" applyAlignment="1">
      <alignment horizontal="centerContinuous" vertical="center" wrapText="1"/>
    </xf>
    <xf numFmtId="0" fontId="2" fillId="8" borderId="1" xfId="0" applyFont="1" applyFill="1" applyBorder="1" applyAlignment="1">
      <alignment vertical="center" wrapText="1"/>
    </xf>
    <xf numFmtId="0" fontId="0" fillId="9" borderId="4" xfId="0" applyFill="1" applyBorder="1" applyAlignment="1" applyProtection="1">
      <alignment horizontal="center" vertical="center" wrapText="1"/>
      <protection locked="0"/>
    </xf>
    <xf numFmtId="0" fontId="1" fillId="9" borderId="4" xfId="0" applyFont="1" applyFill="1" applyBorder="1" applyAlignment="1" applyProtection="1">
      <alignment horizontal="center" vertical="center" wrapText="1"/>
      <protection locked="0"/>
    </xf>
    <xf numFmtId="14" fontId="1" fillId="9" borderId="4" xfId="0" applyNumberFormat="1" applyFont="1" applyFill="1" applyBorder="1" applyAlignment="1" applyProtection="1">
      <alignment horizontal="center" vertical="center" wrapText="1"/>
      <protection locked="0"/>
    </xf>
    <xf numFmtId="0" fontId="15" fillId="8" borderId="2" xfId="0" applyFont="1" applyFill="1" applyBorder="1" applyAlignment="1">
      <alignment vertical="center" wrapText="1"/>
    </xf>
    <xf numFmtId="0" fontId="1" fillId="8" borderId="0" xfId="0" applyFont="1" applyFill="1"/>
    <xf numFmtId="0" fontId="1" fillId="8" borderId="27" xfId="0" applyFont="1" applyFill="1" applyBorder="1" applyAlignment="1">
      <alignment vertical="center"/>
    </xf>
    <xf numFmtId="0" fontId="1" fillId="8" borderId="0" xfId="0" applyFont="1" applyFill="1" applyAlignment="1">
      <alignment vertical="center"/>
    </xf>
    <xf numFmtId="0" fontId="1" fillId="8" borderId="28" xfId="0" applyFont="1" applyFill="1" applyBorder="1" applyAlignment="1">
      <alignment vertical="center"/>
    </xf>
    <xf numFmtId="0" fontId="1" fillId="8" borderId="29" xfId="0" applyFont="1" applyFill="1" applyBorder="1" applyAlignment="1">
      <alignment vertical="center"/>
    </xf>
    <xf numFmtId="0" fontId="1" fillId="8" borderId="17" xfId="0" applyFont="1" applyFill="1" applyBorder="1" applyAlignment="1">
      <alignment vertical="center"/>
    </xf>
    <xf numFmtId="0" fontId="1" fillId="8" borderId="30" xfId="0" applyFont="1" applyFill="1" applyBorder="1" applyAlignment="1">
      <alignment vertical="center"/>
    </xf>
    <xf numFmtId="0" fontId="7" fillId="3" borderId="14" xfId="0" applyFont="1" applyFill="1" applyBorder="1" applyAlignment="1">
      <alignment horizontal="right" vertical="center" wrapText="1"/>
    </xf>
    <xf numFmtId="0" fontId="7" fillId="3" borderId="43" xfId="0" applyFont="1" applyFill="1" applyBorder="1" applyAlignment="1">
      <alignment vertical="center"/>
    </xf>
    <xf numFmtId="0" fontId="10" fillId="0" borderId="7" xfId="0" applyFont="1" applyBorder="1" applyAlignment="1">
      <alignment vertical="center" wrapText="1"/>
    </xf>
    <xf numFmtId="0" fontId="10" fillId="0" borderId="15" xfId="0" applyFont="1" applyBorder="1" applyAlignment="1">
      <alignment vertical="center" wrapText="1"/>
    </xf>
    <xf numFmtId="0" fontId="1" fillId="0" borderId="0" xfId="0" applyFont="1" applyAlignment="1">
      <alignment horizontal="left" vertical="center"/>
    </xf>
    <xf numFmtId="14" fontId="7" fillId="3" borderId="16" xfId="0" applyNumberFormat="1" applyFont="1" applyFill="1" applyBorder="1" applyAlignment="1">
      <alignment horizontal="left" vertical="center"/>
    </xf>
    <xf numFmtId="0" fontId="7" fillId="3" borderId="43" xfId="11" applyFont="1" applyFill="1" applyBorder="1" applyAlignment="1">
      <alignment horizontal="left" vertical="center"/>
    </xf>
    <xf numFmtId="0" fontId="8" fillId="0" borderId="38" xfId="0" applyFont="1" applyBorder="1" applyAlignment="1" applyProtection="1">
      <alignment horizontal="center" vertical="center" wrapText="1"/>
      <protection locked="0"/>
    </xf>
    <xf numFmtId="0" fontId="29" fillId="0" borderId="17" xfId="11" applyFont="1" applyBorder="1" applyAlignment="1">
      <alignment horizontal="center" vertical="center"/>
    </xf>
    <xf numFmtId="0" fontId="7" fillId="3" borderId="34" xfId="0" applyFont="1" applyFill="1" applyBorder="1" applyAlignment="1" applyProtection="1">
      <alignment vertical="center" wrapText="1"/>
      <protection locked="0"/>
    </xf>
    <xf numFmtId="0" fontId="7" fillId="3" borderId="34" xfId="11" applyFont="1" applyFill="1" applyBorder="1" applyAlignment="1">
      <alignment horizontal="centerContinuous" vertical="center" wrapText="1"/>
    </xf>
    <xf numFmtId="0" fontId="7" fillId="3" borderId="44" xfId="11" applyFont="1" applyFill="1" applyBorder="1" applyAlignment="1">
      <alignment horizontal="centerContinuous" vertical="center" wrapText="1"/>
    </xf>
    <xf numFmtId="0" fontId="7" fillId="3" borderId="12" xfId="11" applyFont="1" applyFill="1" applyBorder="1" applyAlignment="1">
      <alignment horizontal="left" vertical="center"/>
    </xf>
    <xf numFmtId="0" fontId="7" fillId="3" borderId="11" xfId="11" applyFont="1" applyFill="1" applyBorder="1" applyAlignment="1">
      <alignment horizontal="right" vertical="center" wrapText="1"/>
    </xf>
    <xf numFmtId="0" fontId="27" fillId="9" borderId="1" xfId="0" applyFont="1" applyFill="1" applyBorder="1" applyAlignment="1" applyProtection="1">
      <alignment horizontal="center" wrapText="1"/>
      <protection locked="0"/>
    </xf>
    <xf numFmtId="0" fontId="6" fillId="9" borderId="6" xfId="0" applyFont="1" applyFill="1" applyBorder="1" applyAlignment="1" applyProtection="1">
      <alignment horizontal="center" wrapText="1"/>
      <protection locked="0"/>
    </xf>
    <xf numFmtId="0" fontId="6" fillId="9" borderId="2" xfId="0" applyFont="1" applyFill="1" applyBorder="1" applyAlignment="1" applyProtection="1">
      <alignment horizontal="center" wrapText="1"/>
      <protection locked="0"/>
    </xf>
    <xf numFmtId="0" fontId="6" fillId="9" borderId="18" xfId="0" applyFont="1" applyFill="1" applyBorder="1" applyAlignment="1" applyProtection="1">
      <alignment horizontal="center" wrapText="1"/>
      <protection locked="0"/>
    </xf>
    <xf numFmtId="0" fontId="6" fillId="9" borderId="20" xfId="0" applyFont="1" applyFill="1" applyBorder="1" applyAlignment="1" applyProtection="1">
      <alignment horizontal="center" wrapText="1"/>
      <protection locked="0"/>
    </xf>
    <xf numFmtId="0" fontId="6" fillId="9" borderId="19" xfId="0" applyFont="1" applyFill="1" applyBorder="1" applyAlignment="1" applyProtection="1">
      <alignment horizontal="center" wrapText="1"/>
      <protection locked="0"/>
    </xf>
    <xf numFmtId="0" fontId="5" fillId="8" borderId="0" xfId="0" applyFont="1" applyFill="1" applyAlignment="1">
      <alignment horizontal="center"/>
    </xf>
    <xf numFmtId="0" fontId="1" fillId="8" borderId="0" xfId="0" applyFont="1" applyFill="1" applyAlignment="1">
      <alignment horizontal="center"/>
    </xf>
    <xf numFmtId="0" fontId="4" fillId="8" borderId="0" xfId="0" applyFont="1" applyFill="1" applyAlignment="1">
      <alignment vertical="center"/>
    </xf>
    <xf numFmtId="0" fontId="5" fillId="8" borderId="17" xfId="0" applyFont="1" applyFill="1" applyBorder="1" applyAlignment="1">
      <alignment horizontal="center" vertical="center"/>
    </xf>
    <xf numFmtId="0" fontId="4" fillId="8" borderId="17" xfId="0" applyFont="1" applyFill="1" applyBorder="1" applyAlignment="1">
      <alignment horizontal="center" vertical="center"/>
    </xf>
    <xf numFmtId="0" fontId="10" fillId="0" borderId="0" xfId="0" applyFont="1" applyAlignment="1">
      <alignment horizontal="left" vertical="center" wrapText="1"/>
    </xf>
    <xf numFmtId="0" fontId="10" fillId="0" borderId="28" xfId="0" applyFont="1" applyBorder="1" applyAlignment="1">
      <alignment horizontal="left" vertical="center" wrapText="1"/>
    </xf>
    <xf numFmtId="0" fontId="4" fillId="0" borderId="41" xfId="0" applyFont="1" applyBorder="1" applyAlignment="1">
      <alignment horizontal="center" vertical="center"/>
    </xf>
    <xf numFmtId="0" fontId="4" fillId="0" borderId="12" xfId="0" applyFont="1" applyBorder="1" applyAlignment="1">
      <alignment horizontal="center" vertical="center"/>
    </xf>
    <xf numFmtId="0" fontId="4" fillId="0" borderId="42" xfId="0" applyFont="1" applyBorder="1" applyAlignment="1">
      <alignment horizontal="center" vertical="center"/>
    </xf>
    <xf numFmtId="0" fontId="15" fillId="0" borderId="0" xfId="0" applyFont="1" applyAlignment="1">
      <alignment horizontal="center" vertical="center"/>
    </xf>
    <xf numFmtId="0" fontId="28" fillId="0" borderId="0" xfId="0" applyFont="1" applyAlignment="1">
      <alignment horizontal="center" vertical="center"/>
    </xf>
  </cellXfs>
  <cellStyles count="12">
    <cellStyle name="Map Data Values" xfId="1"/>
    <cellStyle name="Map Distance" xfId="2"/>
    <cellStyle name="Map Labels" xfId="3"/>
    <cellStyle name="Map Legend" xfId="4"/>
    <cellStyle name="Map Object Names" xfId="5"/>
    <cellStyle name="Map Title" xfId="6"/>
    <cellStyle name="Normal" xfId="0" builtinId="0"/>
    <cellStyle name="Normal 2" xfId="7"/>
    <cellStyle name="Normal 3" xfId="8"/>
    <cellStyle name="Normal 4" xfId="9"/>
    <cellStyle name="Normal 5" xfId="10"/>
    <cellStyle name="Normal_DHHS Record Review Tool" xfId="11"/>
  </cellStyles>
  <dxfs count="10">
    <dxf>
      <font>
        <b/>
        <i val="0"/>
        <color indexed="10"/>
        <name val="Cambria"/>
        <scheme val="none"/>
      </font>
      <fill>
        <patternFill>
          <bgColor indexed="45"/>
        </patternFill>
      </fill>
    </dxf>
    <dxf>
      <font>
        <b/>
        <i val="0"/>
        <color indexed="17"/>
        <name val="Cambria"/>
        <scheme val="none"/>
      </font>
      <fill>
        <patternFill>
          <bgColor indexed="42"/>
        </patternFill>
      </fill>
    </dxf>
    <dxf>
      <font>
        <b/>
        <i val="0"/>
        <color rgb="FFFF0000"/>
      </font>
      <fill>
        <patternFill>
          <bgColor rgb="FFFF99CC"/>
        </patternFill>
      </fill>
    </dxf>
    <dxf>
      <font>
        <b/>
        <i val="0"/>
        <color theme="7" tint="-0.749961851863155"/>
      </font>
      <fill>
        <patternFill>
          <bgColor theme="7"/>
        </patternFill>
      </fill>
    </dxf>
    <dxf>
      <font>
        <b/>
        <i val="0"/>
        <color indexed="10"/>
        <name val="Cambria"/>
        <scheme val="none"/>
      </font>
      <fill>
        <patternFill>
          <bgColor indexed="45"/>
        </patternFill>
      </fill>
    </dxf>
    <dxf>
      <font>
        <b/>
        <i val="0"/>
        <color rgb="FFFF0000"/>
      </font>
      <fill>
        <patternFill>
          <bgColor rgb="FFFF99CC"/>
        </patternFill>
      </fill>
    </dxf>
    <dxf>
      <font>
        <b/>
        <i val="0"/>
        <color indexed="17"/>
        <name val="Cambria"/>
        <scheme val="none"/>
      </font>
      <fill>
        <patternFill>
          <bgColor indexed="42"/>
        </patternFill>
      </fill>
    </dxf>
    <dxf>
      <font>
        <b/>
        <i val="0"/>
        <color rgb="FF008000"/>
      </font>
      <fill>
        <patternFill patternType="solid">
          <bgColor rgb="FFCCFFCC"/>
        </patternFill>
      </fill>
    </dxf>
    <dxf>
      <fill>
        <patternFill>
          <bgColor indexed="22"/>
        </patternFill>
      </fill>
    </dxf>
    <dxf>
      <fill>
        <patternFill>
          <bgColor theme="0" tint="-0.24994659260841701"/>
        </patternFill>
      </fill>
    </dxf>
  </dxfs>
  <tableStyles count="0" defaultTableStyle="TableStyleMedium2" defaultPivotStyle="PivotStyleLight16"/>
  <colors>
    <mruColors>
      <color rgb="FFC6E0B4"/>
      <color rgb="FFA9D08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38099</xdr:rowOff>
    </xdr:from>
    <xdr:to>
      <xdr:col>10</xdr:col>
      <xdr:colOff>581025</xdr:colOff>
      <xdr:row>43</xdr:row>
      <xdr:rowOff>127000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38099"/>
          <a:ext cx="6911975" cy="69151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These guidelines apply to the New Unlicensed Office Site Review Tool. The tool is used for new providers of unlicensed services and to existing providers with a new physical address. </a:t>
          </a:r>
        </a:p>
        <a:p>
          <a:pPr marL="0" marR="0" lvl="0" indent="0" algn="just"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workbook contains the following tabs/worksheets: </a:t>
          </a:r>
          <a:endParaRPr lang="en-US">
            <a:effectLst/>
          </a:endParaRPr>
        </a:p>
        <a:p>
          <a:r>
            <a:rPr lang="en-US" sz="1100">
              <a:solidFill>
                <a:schemeClr val="dk1"/>
              </a:solidFill>
              <a:effectLst/>
              <a:latin typeface="+mn-lt"/>
              <a:ea typeface="+mn-ea"/>
              <a:cs typeface="+mn-cs"/>
            </a:rPr>
            <a:t>Instructions </a:t>
          </a:r>
          <a:endParaRPr lang="en-US">
            <a:effectLst/>
          </a:endParaRPr>
        </a:p>
        <a:p>
          <a:r>
            <a:rPr lang="en-US" sz="1100" baseline="0">
              <a:solidFill>
                <a:schemeClr val="dk1"/>
              </a:solidFill>
              <a:effectLst/>
              <a:latin typeface="+mn-lt"/>
              <a:ea typeface="+mn-ea"/>
              <a:cs typeface="+mn-cs"/>
            </a:rPr>
            <a:t>Workbook Set-up</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New Unlicensed</a:t>
          </a:r>
          <a:r>
            <a:rPr lang="en-US" sz="1100" b="0" baseline="0">
              <a:solidFill>
                <a:schemeClr val="dk1"/>
              </a:solidFill>
              <a:effectLst/>
              <a:latin typeface="+mn-lt"/>
              <a:ea typeface="+mn-ea"/>
              <a:cs typeface="+mn-cs"/>
            </a:rPr>
            <a:t> Office Site Review Tool</a:t>
          </a:r>
          <a:endParaRPr lang="en-US">
            <a:effectLst/>
          </a:endParaRPr>
        </a:p>
        <a:p>
          <a:r>
            <a:rPr lang="en-US" sz="1100" baseline="0">
              <a:solidFill>
                <a:schemeClr val="dk1"/>
              </a:solidFill>
              <a:effectLst/>
              <a:latin typeface="+mn-lt"/>
              <a:ea typeface="+mn-ea"/>
              <a:cs typeface="+mn-cs"/>
            </a:rPr>
            <a:t>Overall-Score</a:t>
          </a:r>
          <a:r>
            <a:rPr lang="en-US" sz="1100">
              <a:solidFill>
                <a:schemeClr val="dk1"/>
              </a:solidFill>
              <a:effectLst/>
              <a:latin typeface="+mn-lt"/>
              <a:ea typeface="+mn-ea"/>
              <a:cs typeface="+mn-cs"/>
            </a:rPr>
            <a:t> Summary</a:t>
          </a:r>
        </a:p>
        <a:p>
          <a:r>
            <a:rPr lang="en-US" sz="1100">
              <a:solidFill>
                <a:schemeClr val="dk1"/>
              </a:solidFill>
              <a:effectLst/>
              <a:latin typeface="+mn-lt"/>
              <a:ea typeface="+mn-ea"/>
              <a:cs typeface="+mn-cs"/>
            </a:rPr>
            <a:t>Data Extraction </a:t>
          </a:r>
        </a:p>
        <a:p>
          <a:pPr lvl="0" algn="just"/>
          <a:endParaRPr lang="en-US" sz="1100">
            <a:solidFill>
              <a:schemeClr val="dk1"/>
            </a:solidFill>
            <a:effectLst/>
            <a:latin typeface="+mn-lt"/>
            <a:ea typeface="+mn-ea"/>
            <a:cs typeface="+mn-cs"/>
          </a:endParaRP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TP/PIHP, the provider, the reviewers, and the review dates.  The information need only be entered one time.  Information entered on this worksheet will be automatically entered throughout the workbook where needed (e.g. in the header of the tool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workbook.lme</a:t>
          </a:r>
        </a:p>
        <a:p>
          <a:pPr algn="just"/>
          <a:r>
            <a:rPr lang="en-US" sz="1100">
              <a:solidFill>
                <a:schemeClr val="dk1"/>
              </a:solidFill>
              <a:effectLst/>
              <a:latin typeface="+mn-lt"/>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cap="none" spc="0">
              <a:ln w="0"/>
              <a:solidFill>
                <a:schemeClr val="tx1"/>
              </a:solidFill>
              <a:effectLst>
                <a:outerShdw blurRad="38100" dist="19050" dir="2700000" algn="tl" rotWithShape="0">
                  <a:schemeClr val="dk1">
                    <a:alpha val="40000"/>
                  </a:schemeClr>
                </a:outerShdw>
              </a:effectLst>
              <a:latin typeface="+mn-lt"/>
              <a:ea typeface="+mn-ea"/>
              <a:cs typeface="+mn-cs"/>
            </a:rPr>
            <a:t>New Unlicensed Office Site Review Tool</a:t>
          </a:r>
          <a:r>
            <a:rPr lang="en-US" sz="1100" b="1">
              <a:ln>
                <a:solidFill>
                  <a:sysClr val="windowText" lastClr="000000"/>
                </a:solidFill>
              </a:ln>
              <a:solidFill>
                <a:sysClr val="windowText" lastClr="000000"/>
              </a:solidFill>
              <a:effectLst/>
              <a:latin typeface="+mn-lt"/>
              <a:ea typeface="+mn-ea"/>
              <a:cs typeface="+mn-cs"/>
            </a:rPr>
            <a:t>:</a:t>
          </a:r>
          <a:r>
            <a:rPr lang="en-US" sz="1100" b="1">
              <a:solidFill>
                <a:sysClr val="windowText" lastClr="000000"/>
              </a:solidFill>
              <a:effectLst/>
              <a:latin typeface="+mn-lt"/>
              <a:ea typeface="+mn-ea"/>
              <a:cs typeface="+mn-cs"/>
            </a:rPr>
            <a:t>  </a:t>
          </a:r>
          <a:r>
            <a:rPr lang="en-US" sz="1100">
              <a:solidFill>
                <a:schemeClr val="dk1"/>
              </a:solidFill>
              <a:effectLst/>
              <a:latin typeface="+mn-lt"/>
              <a:ea typeface="+mn-ea"/>
              <a:cs typeface="+mn-cs"/>
            </a:rPr>
            <a:t>Items on the New Unlicensed</a:t>
          </a:r>
          <a:r>
            <a:rPr lang="en-US" sz="1100" baseline="0">
              <a:solidFill>
                <a:schemeClr val="dk1"/>
              </a:solidFill>
              <a:effectLst/>
              <a:latin typeface="+mn-lt"/>
              <a:ea typeface="+mn-ea"/>
              <a:cs typeface="+mn-cs"/>
            </a:rPr>
            <a:t> Site Review Tool </a:t>
          </a:r>
          <a:r>
            <a:rPr lang="en-US" sz="1100">
              <a:solidFill>
                <a:schemeClr val="dk1"/>
              </a:solidFill>
              <a:effectLst/>
              <a:latin typeface="+mn-lt"/>
              <a:ea typeface="+mn-ea"/>
              <a:cs typeface="+mn-cs"/>
            </a:rPr>
            <a:t>are</a:t>
          </a:r>
          <a:r>
            <a:rPr lang="en-US" sz="1100" baseline="0">
              <a:solidFill>
                <a:schemeClr val="dk1"/>
              </a:solidFill>
              <a:effectLst/>
              <a:latin typeface="+mn-lt"/>
              <a:ea typeface="+mn-ea"/>
              <a:cs typeface="+mn-cs"/>
            </a:rPr>
            <a:t> reviewed once for the office being reviewed and contain one column for results. Review tool used for new office sites or change in address/location for agencies.</a:t>
          </a:r>
          <a:endParaRPr lang="en-US">
            <a:effectLst/>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Not Met</a:t>
          </a:r>
          <a:r>
            <a:rPr lang="en-US" sz="1100" b="0">
              <a:solidFill>
                <a:sysClr val="windowText" lastClr="000000"/>
              </a:solidFill>
              <a:effectLst/>
              <a:latin typeface="+mn-lt"/>
              <a:ea typeface="+mn-ea"/>
              <a:cs typeface="+mn-cs"/>
            </a:rPr>
            <a:t>"</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rgbClr val="FF0000"/>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rgbClr val="FF0000"/>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this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The review tool is designed to document results for items reviewed and individual records sampled.  They do not contain protected health</a:t>
          </a:r>
          <a:r>
            <a:rPr lang="en-US" sz="1100" baseline="0">
              <a:solidFill>
                <a:schemeClr val="dk1"/>
              </a:solidFill>
              <a:effectLst/>
              <a:latin typeface="+mn-lt"/>
              <a:ea typeface="+mn-ea"/>
              <a:cs typeface="+mn-cs"/>
            </a:rPr>
            <a:t> information (PHI)</a:t>
          </a:r>
          <a:r>
            <a:rPr lang="en-US" sz="1100">
              <a:solidFill>
                <a:schemeClr val="dk1"/>
              </a:solidFill>
              <a:effectLst/>
              <a:latin typeface="+mn-lt"/>
              <a:ea typeface="+mn-ea"/>
              <a:cs typeface="+mn-cs"/>
            </a:rPr>
            <a:t> and may be printed and attached to the review report or given to the provider, as appropriate, as part of the supporting documentation.</a:t>
          </a:r>
        </a:p>
        <a:p>
          <a:pPr algn="just"/>
          <a:endParaRPr lang="en-US" sz="1100">
            <a:solidFill>
              <a:schemeClr val="dk1"/>
            </a:solidFill>
            <a:effectLst/>
            <a:latin typeface="+mn-lt"/>
            <a:ea typeface="+mn-ea"/>
            <a:cs typeface="+mn-cs"/>
          </a:endParaRPr>
        </a:p>
        <a:p>
          <a:pPr lvl="0" algn="just"/>
          <a:r>
            <a:rPr lang="en-US" sz="1100" b="1">
              <a:solidFill>
                <a:sysClr val="windowText" lastClr="000000"/>
              </a:solidFill>
              <a:effectLst/>
              <a:latin typeface="+mn-lt"/>
              <a:ea typeface="+mn-ea"/>
              <a:cs typeface="+mn-cs"/>
            </a:rPr>
            <a:t>Overall Summary:  </a:t>
          </a:r>
          <a:r>
            <a:rPr lang="en-US" sz="1100">
              <a:solidFill>
                <a:schemeClr val="dk1"/>
              </a:solidFill>
              <a:effectLst/>
              <a:latin typeface="+mn-lt"/>
              <a:ea typeface="+mn-ea"/>
              <a:cs typeface="+mn-cs"/>
            </a:rPr>
            <a:t>This worksheet summarizes the results for the tool in one convenient place.  It can be printed and attached to the review report to serve as a handy reference to the provider and reviewer of results and items needing corrective action.  It calculates the number and percent met for each item or record reviewed.  </a:t>
          </a:r>
        </a:p>
        <a:p>
          <a:pPr lvl="0" algn="just"/>
          <a:endParaRPr lang="en-US" sz="1100">
            <a:solidFill>
              <a:schemeClr val="dk1"/>
            </a:solidFill>
            <a:effectLst/>
            <a:latin typeface="+mn-lt"/>
            <a:ea typeface="+mn-ea"/>
            <a:cs typeface="+mn-cs"/>
          </a:endParaRPr>
        </a:p>
        <a:p>
          <a:pPr algn="just"/>
          <a:r>
            <a:rPr lang="en-US" sz="1100" b="1">
              <a:solidFill>
                <a:sysClr val="windowText" lastClr="000000"/>
              </a:solidFill>
              <a:effectLst/>
              <a:latin typeface="+mn-lt"/>
              <a:ea typeface="+mn-ea"/>
              <a:cs typeface="+mn-cs"/>
            </a:rPr>
            <a:t>Data Extraction: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209550</xdr:colOff>
      <xdr:row>9</xdr:row>
      <xdr:rowOff>76200</xdr:rowOff>
    </xdr:from>
    <xdr:to>
      <xdr:col>7</xdr:col>
      <xdr:colOff>495300</xdr:colOff>
      <xdr:row>11</xdr:row>
      <xdr:rowOff>0</xdr:rowOff>
    </xdr:to>
    <xdr:sp macro="" textlink="">
      <xdr:nvSpPr>
        <xdr:cNvPr id="3" name="Left Arrow Callout 2">
          <a:extLst>
            <a:ext uri="{FF2B5EF4-FFF2-40B4-BE49-F238E27FC236}">
              <a16:creationId xmlns:a16="http://schemas.microsoft.com/office/drawing/2014/main" id="{00000000-0008-0000-0200-000003000000}"/>
            </a:ext>
          </a:extLst>
        </xdr:cNvPr>
        <xdr:cNvSpPr/>
      </xdr:nvSpPr>
      <xdr:spPr>
        <a:xfrm>
          <a:off x="10458450" y="4552950"/>
          <a:ext cx="3238500" cy="685800"/>
        </a:xfrm>
        <a:prstGeom prst="leftArrowCallout">
          <a:avLst>
            <a:gd name="adj1" fmla="val 25000"/>
            <a:gd name="adj2" fmla="val 25000"/>
            <a:gd name="adj3" fmla="val 25000"/>
            <a:gd name="adj4" fmla="val 89420"/>
          </a:avLst>
        </a:prstGeom>
        <a:solidFill>
          <a:srgbClr val="FFFF99"/>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twoCellAnchor editAs="oneCell">
    <xdr:from>
      <xdr:col>0</xdr:col>
      <xdr:colOff>350521</xdr:colOff>
      <xdr:row>2</xdr:row>
      <xdr:rowOff>28578</xdr:rowOff>
    </xdr:from>
    <xdr:to>
      <xdr:col>0</xdr:col>
      <xdr:colOff>1996440</xdr:colOff>
      <xdr:row>2</xdr:row>
      <xdr:rowOff>739741</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350521" y="699138"/>
          <a:ext cx="1645919" cy="711163"/>
        </a:xfrm>
        <a:prstGeom prst="rect">
          <a:avLst/>
        </a:prstGeom>
      </xdr:spPr>
    </xdr:pic>
    <xdr:clientData/>
  </xdr:twoCellAnchor>
  <xdr:twoCellAnchor editAs="oneCell">
    <xdr:from>
      <xdr:col>1</xdr:col>
      <xdr:colOff>4724400</xdr:colOff>
      <xdr:row>2</xdr:row>
      <xdr:rowOff>7620</xdr:rowOff>
    </xdr:from>
    <xdr:to>
      <xdr:col>1</xdr:col>
      <xdr:colOff>5493033</xdr:colOff>
      <xdr:row>2</xdr:row>
      <xdr:rowOff>739139</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99120" y="678180"/>
          <a:ext cx="768633" cy="7315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9525</xdr:rowOff>
    </xdr:from>
    <xdr:to>
      <xdr:col>1</xdr:col>
      <xdr:colOff>1634490</xdr:colOff>
      <xdr:row>1</xdr:row>
      <xdr:rowOff>379293</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133350" y="9525"/>
          <a:ext cx="1729740" cy="750768"/>
        </a:xfrm>
        <a:prstGeom prst="rect">
          <a:avLst/>
        </a:prstGeom>
      </xdr:spPr>
    </xdr:pic>
    <xdr:clientData/>
  </xdr:twoCellAnchor>
  <xdr:twoCellAnchor editAs="oneCell">
    <xdr:from>
      <xdr:col>3</xdr:col>
      <xdr:colOff>4070986</xdr:colOff>
      <xdr:row>0</xdr:row>
      <xdr:rowOff>3810</xdr:rowOff>
    </xdr:from>
    <xdr:to>
      <xdr:col>3</xdr:col>
      <xdr:colOff>4825365</xdr:colOff>
      <xdr:row>1</xdr:row>
      <xdr:rowOff>340100</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8505826" y="3810"/>
          <a:ext cx="754379" cy="7172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15240</xdr:colOff>
      <xdr:row>1</xdr:row>
      <xdr:rowOff>496768</xdr:rowOff>
    </xdr:to>
    <xdr:pic>
      <xdr:nvPicPr>
        <xdr:cNvPr id="2" name="Picture 1">
          <a:extLst>
            <a:ext uri="{FF2B5EF4-FFF2-40B4-BE49-F238E27FC236}">
              <a16:creationId xmlns:a16="http://schemas.microsoft.com/office/drawing/2014/main" id="{ADB8A184-F9E8-4133-8E05-9BD824AF2A95}"/>
            </a:ext>
          </a:extLst>
        </xdr:cNvPr>
        <xdr:cNvPicPr>
          <a:picLocks noChangeAspect="1"/>
        </xdr:cNvPicPr>
      </xdr:nvPicPr>
      <xdr:blipFill>
        <a:blip xmlns:r="http://schemas.openxmlformats.org/officeDocument/2006/relationships" r:embed="rId1"/>
        <a:stretch>
          <a:fillRect/>
        </a:stretch>
      </xdr:blipFill>
      <xdr:spPr>
        <a:xfrm>
          <a:off x="0" y="0"/>
          <a:ext cx="1736090" cy="750768"/>
        </a:xfrm>
        <a:prstGeom prst="rect">
          <a:avLst/>
        </a:prstGeom>
      </xdr:spPr>
    </xdr:pic>
    <xdr:clientData/>
  </xdr:twoCellAnchor>
  <xdr:twoCellAnchor editAs="oneCell">
    <xdr:from>
      <xdr:col>10</xdr:col>
      <xdr:colOff>406400</xdr:colOff>
      <xdr:row>0</xdr:row>
      <xdr:rowOff>88900</xdr:rowOff>
    </xdr:from>
    <xdr:to>
      <xdr:col>11</xdr:col>
      <xdr:colOff>500379</xdr:colOff>
      <xdr:row>1</xdr:row>
      <xdr:rowOff>552190</xdr:rowOff>
    </xdr:to>
    <xdr:pic>
      <xdr:nvPicPr>
        <xdr:cNvPr id="3" name="Picture 2">
          <a:extLst>
            <a:ext uri="{FF2B5EF4-FFF2-40B4-BE49-F238E27FC236}">
              <a16:creationId xmlns:a16="http://schemas.microsoft.com/office/drawing/2014/main" id="{0F7F7544-F77D-4A49-AE5A-AF7694B95E11}"/>
            </a:ext>
          </a:extLst>
        </xdr:cNvPr>
        <xdr:cNvPicPr>
          <a:picLocks noChangeAspect="1"/>
        </xdr:cNvPicPr>
      </xdr:nvPicPr>
      <xdr:blipFill>
        <a:blip xmlns:r="http://schemas.openxmlformats.org/officeDocument/2006/relationships" r:embed="rId2"/>
        <a:stretch>
          <a:fillRect/>
        </a:stretch>
      </xdr:blipFill>
      <xdr:spPr>
        <a:xfrm>
          <a:off x="9410700" y="88900"/>
          <a:ext cx="754379" cy="717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552450</xdr:colOff>
      <xdr:row>11</xdr:row>
      <xdr:rowOff>95250</xdr:rowOff>
    </xdr:from>
    <xdr:to>
      <xdr:col>9</xdr:col>
      <xdr:colOff>1038225</xdr:colOff>
      <xdr:row>14</xdr:row>
      <xdr:rowOff>114300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648200" y="2514600"/>
          <a:ext cx="8477250" cy="504825"/>
        </a:xfrm>
        <a:prstGeom prst="rect">
          <a:avLst/>
        </a:prstGeom>
        <a:solidFill>
          <a:srgbClr val="C6E0B4"/>
        </a:solidFill>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stpointe-my.sharepoint.com/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eastpointe-my.sharepoint.com/Documents%20and%20Settings/mschwartz/My%20Documents/Quality%20Management/System%20Performance/Community%20System%20Progress%20Indicators/SFY11/6-Timely%20Follow-Up%20Care/SOS%20Discharge%20back%20Jul2011%20analysis%20Jan-Mar11.xls?61F3706D" TargetMode="External"/><Relationship Id="rId1" Type="http://schemas.openxmlformats.org/officeDocument/2006/relationships/externalLinkPath" Target="file:///\\61F3706D\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les.nc.gov/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stpointe-my.sharepoint.com/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iles.nc.gov/My%20Documents/Quality%20Management/System%20Performance/CABHA/CABHA%20perf%20measures%20Sep26%202011%20resul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astpointe-my.sharepoint.com/Users/msschwartz/AppData/Local/Microsoft/Windows/Temporary%20Internet%20Files/Content.Outlook/DEZNI3OX/DHHS%20Review%20Tools%20for%20Providers%208-23-13%20Tes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Frequency - Licensed Surveys"/>
      <sheetName val="Workbook Set-up"/>
      <sheetName val="Data Validation"/>
      <sheetName val="Rights Notification Review Tool"/>
      <sheetName val="Record Review Tool"/>
      <sheetName val="Personnel Review Tool"/>
      <sheetName val="Medication Review Tool"/>
      <sheetName val="Medication Review"/>
      <sheetName val="Health, Safety, Compliance Tool"/>
      <sheetName val="AFL Health &amp; Safety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OVERALL SUMMARY"/>
      <sheetName val="Individual Records List"/>
      <sheetName val="Personnel List"/>
      <sheetName val="Post-Payment Review List"/>
      <sheetName val="Data Extraction"/>
    </sheetNames>
    <sheetDataSet>
      <sheetData sheetId="0"/>
      <sheetData sheetId="1"/>
      <sheetData sheetId="2">
        <row r="4">
          <cell r="A4" t="str">
            <v>.1100 Partial hospitalization-Individuals-Acute MI</v>
          </cell>
        </row>
        <row r="5">
          <cell r="A5" t="str">
            <v xml:space="preserve">.1200 Psychosocial Rehab-Individuals-SPMI </v>
          </cell>
        </row>
        <row r="6">
          <cell r="A6" t="str">
            <v>.1300 Residential treatment-Minors—Level II</v>
          </cell>
        </row>
        <row r="7">
          <cell r="A7" t="str">
            <v>.1400 Day treatment-Minors-MI</v>
          </cell>
        </row>
        <row r="8">
          <cell r="A8" t="str">
            <v>.1700 Residential Tx Staff Secure-Minors-Level III</v>
          </cell>
        </row>
        <row r="9">
          <cell r="A9" t="str">
            <v>.1800 Intensive Residential Tx-Minors-Level IV</v>
          </cell>
        </row>
        <row r="10">
          <cell r="A10" t="str">
            <v xml:space="preserve">.1900 PRTF – PRTF-Minors  </v>
          </cell>
        </row>
        <row r="11">
          <cell r="A11" t="str">
            <v>.2100 Specialized community residential for individuals with developmental disabilities</v>
          </cell>
        </row>
        <row r="12">
          <cell r="A12" t="str">
            <v>.2200 Before/after school &amp; summer-Minors-IDD</v>
          </cell>
        </row>
        <row r="13">
          <cell r="A13" t="str">
            <v>.2300 ADVP-IDD</v>
          </cell>
        </row>
        <row r="14">
          <cell r="A14" t="str">
            <v>.2400 Day Services for children-IDD</v>
          </cell>
        </row>
        <row r="15">
          <cell r="A15" t="str">
            <v>.3100 Non-hospital med detox</v>
          </cell>
        </row>
        <row r="16">
          <cell r="A16" t="str">
            <v>.3200 Social setting detox-SA</v>
          </cell>
        </row>
        <row r="17">
          <cell r="A17" t="str">
            <v>.3300 Outpatient detoxification-SA</v>
          </cell>
        </row>
        <row r="18">
          <cell r="A18" t="str">
            <v>.3400 Residential treatment-SA</v>
          </cell>
        </row>
        <row r="19">
          <cell r="A19" t="str">
            <v>.3500 Outpatient-Individuals with SA</v>
          </cell>
        </row>
        <row r="20">
          <cell r="A20" t="str">
            <v>.3600 Outpatient narcotic addiction treatment</v>
          </cell>
        </row>
        <row r="21">
          <cell r="A21" t="str">
            <v>.3700 Day treatment-Adults-SA</v>
          </cell>
        </row>
        <row r="22">
          <cell r="A22" t="str">
            <v>.4100 Therapeutic res-Adults/Child</v>
          </cell>
        </row>
        <row r="23">
          <cell r="A23" t="str">
            <v>.4300 Therapeutic Community-Adults-SA</v>
          </cell>
        </row>
        <row r="24">
          <cell r="A24" t="str">
            <v>.4400 SAIOP</v>
          </cell>
        </row>
        <row r="25">
          <cell r="A25" t="str">
            <v>.4500 SACOT</v>
          </cell>
        </row>
        <row r="26">
          <cell r="A26" t="str">
            <v>.5000 Facility based crisis-All disability groups</v>
          </cell>
        </row>
        <row r="27">
          <cell r="A27" t="str">
            <v xml:space="preserve">.5100 Community respite-All disability  </v>
          </cell>
        </row>
        <row r="28">
          <cell r="A28" t="str">
            <v>.5200 Residential camps-Minors</v>
          </cell>
        </row>
        <row r="29">
          <cell r="A29" t="str">
            <v>.5400 Day activity-All disability</v>
          </cell>
        </row>
        <row r="30">
          <cell r="A30" t="str">
            <v>.5500 Sheltered Workshops-All disability</v>
          </cell>
        </row>
        <row r="31">
          <cell r="A31" t="str">
            <v>.5600A Group homes-Adults-MI</v>
          </cell>
        </row>
        <row r="32">
          <cell r="A32" t="str">
            <v>.5600B Group homes-Minors-IDD</v>
          </cell>
        </row>
        <row r="33">
          <cell r="A33" t="str">
            <v>.5600C Group homes-Adults-IDD</v>
          </cell>
        </row>
        <row r="34">
          <cell r="A34" t="str">
            <v xml:space="preserve">.5600D Group homes-Minors-SA  </v>
          </cell>
        </row>
        <row r="35">
          <cell r="A35" t="str">
            <v>.5600E Adult Halfway House-SA</v>
          </cell>
        </row>
        <row r="36">
          <cell r="A36" t="str">
            <v>.5600F Alternative family living</v>
          </cell>
        </row>
      </sheetData>
      <sheetData sheetId="3"/>
      <sheetData sheetId="4">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16" workbookViewId="0">
      <selection activeCell="M40" sqref="M40"/>
    </sheetView>
  </sheetViews>
  <sheetFormatPr defaultColWidth="9.109375" defaultRowHeight="13.2"/>
  <cols>
    <col min="1" max="16384" width="9.109375" style="69"/>
  </cols>
  <sheetData/>
  <printOptions horizontalCentered="1"/>
  <pageMargins left="0.3" right="0.3" top="0.5" bottom="0.5" header="0.3" footer="0.3"/>
  <pageSetup scale="95" orientation="portrait" r:id="rId1"/>
  <headerFooter>
    <oddFooter>&amp;C&amp;P</oddFooter>
  </headerFooter>
  <rowBreaks count="1" manualBreakCount="1">
    <brk id="59" max="16383"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B18"/>
  <sheetViews>
    <sheetView zoomScaleNormal="100" zoomScaleSheetLayoutView="85" workbookViewId="0">
      <pane ySplit="1" topLeftCell="A2" activePane="bottomLeft" state="frozen"/>
      <selection activeCell="B4" sqref="B4"/>
      <selection pane="bottomLeft" activeCell="B4" sqref="B4"/>
    </sheetView>
  </sheetViews>
  <sheetFormatPr defaultColWidth="8.88671875" defaultRowHeight="13.2"/>
  <cols>
    <col min="1" max="1" width="50.6640625" style="2" customWidth="1"/>
    <col min="2" max="2" width="80.6640625" style="3" customWidth="1"/>
    <col min="3" max="16384" width="8.88671875" style="1"/>
  </cols>
  <sheetData>
    <row r="1" spans="1:2" ht="40.200000000000003" customHeight="1">
      <c r="A1" s="113" t="s">
        <v>0</v>
      </c>
      <c r="B1" s="112"/>
    </row>
    <row r="2" spans="1:2" ht="12.9" customHeight="1" thickBot="1"/>
    <row r="3" spans="1:2" ht="60" customHeight="1" thickBot="1">
      <c r="A3" s="114"/>
      <c r="B3" s="118" t="s">
        <v>91</v>
      </c>
    </row>
    <row r="4" spans="1:2" s="5" customFormat="1" ht="30" customHeight="1" thickBot="1">
      <c r="A4" s="4" t="s">
        <v>2</v>
      </c>
      <c r="B4" s="116"/>
    </row>
    <row r="5" spans="1:2" s="5" customFormat="1" ht="30" customHeight="1" thickBot="1">
      <c r="A5" s="4" t="s">
        <v>3</v>
      </c>
      <c r="B5" s="116"/>
    </row>
    <row r="6" spans="1:2" s="5" customFormat="1" ht="30" customHeight="1" thickBot="1">
      <c r="A6" s="4" t="s">
        <v>4</v>
      </c>
      <c r="B6" s="116"/>
    </row>
    <row r="7" spans="1:2" s="5" customFormat="1" ht="30" customHeight="1" thickBot="1">
      <c r="A7" s="4" t="s">
        <v>5</v>
      </c>
      <c r="B7" s="116"/>
    </row>
    <row r="8" spans="1:2" s="5" customFormat="1" ht="30" customHeight="1" thickBot="1">
      <c r="A8" s="4" t="s">
        <v>52</v>
      </c>
      <c r="B8" s="115"/>
    </row>
    <row r="9" spans="1:2" s="5" customFormat="1" ht="30" customHeight="1" thickBot="1">
      <c r="A9" s="4" t="s">
        <v>6</v>
      </c>
      <c r="B9" s="116"/>
    </row>
    <row r="10" spans="1:2" s="5" customFormat="1" ht="30" customHeight="1" thickBot="1">
      <c r="A10" s="4" t="s">
        <v>7</v>
      </c>
      <c r="B10" s="117"/>
    </row>
    <row r="11" spans="1:2" s="5" customFormat="1" ht="30" customHeight="1" thickBot="1">
      <c r="A11" s="4" t="s">
        <v>8</v>
      </c>
      <c r="B11" s="117"/>
    </row>
    <row r="12" spans="1:2" s="5" customFormat="1" ht="30" customHeight="1" thickBot="1">
      <c r="A12" s="4" t="s">
        <v>98</v>
      </c>
      <c r="B12" s="116"/>
    </row>
    <row r="13" spans="1:2" s="7" customFormat="1" ht="13.8" thickBot="1">
      <c r="A13" s="4" t="s">
        <v>101</v>
      </c>
      <c r="B13" s="116"/>
    </row>
    <row r="14" spans="1:2" s="7" customFormat="1">
      <c r="A14" s="2"/>
      <c r="B14" s="6"/>
    </row>
    <row r="15" spans="1:2" ht="20.100000000000001" customHeight="1">
      <c r="A15" s="8"/>
    </row>
    <row r="16" spans="1:2" ht="20.100000000000001" customHeight="1">
      <c r="A16" s="8"/>
    </row>
    <row r="17" spans="1:1" ht="20.100000000000001" customHeight="1">
      <c r="A17" s="8"/>
    </row>
    <row r="18" spans="1:1" ht="20.100000000000001" customHeight="1">
      <c r="A18" s="8"/>
    </row>
  </sheetData>
  <sheetProtection sheet="1" objects="1" scenarios="1"/>
  <dataValidations count="2">
    <dataValidation type="list" allowBlank="1" showInputMessage="1" showErrorMessage="1" sqref="B12">
      <formula1>"Initial, Virtual"</formula1>
    </dataValidation>
    <dataValidation type="list" allowBlank="1" showInputMessage="1" showErrorMessage="1" sqref="B13">
      <formula1>"Yes, No"</formula1>
    </dataValidation>
  </dataValidations>
  <printOptions horizontalCentered="1"/>
  <pageMargins left="0.25" right="0.25" top="0.5" bottom="0.5" header="0.25" footer="0"/>
  <pageSetup orientation="landscape" r:id="rId1"/>
  <headerFooter alignWithMargins="0">
    <oddFooter>&amp;L&amp;8Agency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2" sqref="A12"/>
    </sheetView>
  </sheetViews>
  <sheetFormatPr defaultColWidth="9.109375" defaultRowHeight="13.2"/>
  <cols>
    <col min="1" max="1" width="29.6640625" style="85" bestFit="1" customWidth="1"/>
    <col min="2" max="16384" width="9.109375" style="85"/>
  </cols>
  <sheetData>
    <row r="1" spans="1:1">
      <c r="A1" s="88" t="s">
        <v>44</v>
      </c>
    </row>
    <row r="2" spans="1:1">
      <c r="A2" s="86" t="s">
        <v>45</v>
      </c>
    </row>
    <row r="4" spans="1:1">
      <c r="A4" s="85" t="s">
        <v>46</v>
      </c>
    </row>
    <row r="5" spans="1:1" ht="13.8">
      <c r="A5" s="87" t="s">
        <v>1</v>
      </c>
    </row>
    <row r="6" spans="1:1" ht="13.8">
      <c r="A6" s="87" t="s">
        <v>47</v>
      </c>
    </row>
    <row r="7" spans="1:1" ht="13.8">
      <c r="A7" s="87" t="s">
        <v>48</v>
      </c>
    </row>
    <row r="8" spans="1:1" ht="13.8">
      <c r="A8" s="87" t="s">
        <v>49</v>
      </c>
    </row>
    <row r="9" spans="1:1" ht="13.8">
      <c r="A9" s="87" t="s">
        <v>50</v>
      </c>
    </row>
    <row r="10" spans="1:1" ht="13.8">
      <c r="A10" s="87" t="s">
        <v>88</v>
      </c>
    </row>
    <row r="11" spans="1:1" ht="13.8">
      <c r="A11" s="87" t="s">
        <v>90</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53"/>
  <sheetViews>
    <sheetView tabSelected="1" topLeftCell="B1" zoomScaleNormal="100" workbookViewId="0">
      <selection activeCell="E11" sqref="E11"/>
    </sheetView>
  </sheetViews>
  <sheetFormatPr defaultColWidth="8.88671875" defaultRowHeight="13.8"/>
  <cols>
    <col min="1" max="1" width="3.33203125" style="44" customWidth="1"/>
    <col min="2" max="2" width="52.6640625" style="45" customWidth="1"/>
    <col min="3" max="3" width="8.6640625" style="45" customWidth="1"/>
    <col min="4" max="4" width="70.6640625" style="45" customWidth="1"/>
    <col min="5" max="5" width="29.33203125" style="46" customWidth="1"/>
    <col min="6" max="16384" width="8.88671875" style="46"/>
  </cols>
  <sheetData>
    <row r="1" spans="1:5" s="25" customFormat="1" ht="30" customHeight="1">
      <c r="A1" s="140" t="s">
        <v>95</v>
      </c>
      <c r="B1" s="141"/>
      <c r="C1" s="141"/>
      <c r="D1" s="142"/>
      <c r="E1" s="24"/>
    </row>
    <row r="2" spans="1:5" s="25" customFormat="1" ht="30" customHeight="1" thickBot="1">
      <c r="A2" s="143"/>
      <c r="B2" s="144"/>
      <c r="C2" s="144"/>
      <c r="D2" s="145"/>
    </row>
    <row r="3" spans="1:5" s="5" customFormat="1" ht="15.9" customHeight="1">
      <c r="A3" s="9"/>
      <c r="B3" s="10" t="s">
        <v>2</v>
      </c>
      <c r="C3" s="11"/>
      <c r="D3" s="26" t="str">
        <f>IF('Workbook Set-up'!B4="","",'Workbook Set-up'!B4)</f>
        <v/>
      </c>
    </row>
    <row r="4" spans="1:5" s="5" customFormat="1" ht="15.9" customHeight="1">
      <c r="A4" s="18"/>
      <c r="B4" s="19" t="s">
        <v>3</v>
      </c>
      <c r="C4" s="20"/>
      <c r="D4" s="27" t="str">
        <f>IF('Workbook Set-up'!B5="","",'Workbook Set-up'!B5)</f>
        <v/>
      </c>
    </row>
    <row r="5" spans="1:5" s="5" customFormat="1" ht="15.9" customHeight="1">
      <c r="A5" s="18"/>
      <c r="B5" s="19" t="s">
        <v>4</v>
      </c>
      <c r="C5" s="20"/>
      <c r="D5" s="27" t="str">
        <f>IF('Workbook Set-up'!B6="","",'Workbook Set-up'!B6)</f>
        <v/>
      </c>
    </row>
    <row r="6" spans="1:5" s="5" customFormat="1" ht="15.9" customHeight="1">
      <c r="A6" s="18"/>
      <c r="B6" s="19" t="s">
        <v>6</v>
      </c>
      <c r="C6" s="20"/>
      <c r="D6" s="27" t="str">
        <f>IF('Workbook Set-up'!B9="","",'Workbook Set-up'!B9)</f>
        <v/>
      </c>
    </row>
    <row r="7" spans="1:5" s="5" customFormat="1" ht="15.9" customHeight="1">
      <c r="A7" s="12"/>
      <c r="B7" s="13" t="s">
        <v>7</v>
      </c>
      <c r="C7" s="14"/>
      <c r="D7" s="131" t="str">
        <f>IF('Workbook Set-up'!B10="","",'Workbook Set-up'!B10)</f>
        <v/>
      </c>
    </row>
    <row r="8" spans="1:5" s="5" customFormat="1" ht="15.9" customHeight="1">
      <c r="A8" s="135"/>
      <c r="B8" s="126" t="s">
        <v>8</v>
      </c>
      <c r="C8" s="127"/>
      <c r="D8" s="131" t="str">
        <f>IF('Workbook Set-up'!B11="","",'Workbook Set-up'!B11)</f>
        <v/>
      </c>
    </row>
    <row r="9" spans="1:5" s="22" customFormat="1" ht="15.9" customHeight="1">
      <c r="A9" s="136"/>
      <c r="B9" s="139" t="s">
        <v>9</v>
      </c>
      <c r="C9" s="132"/>
      <c r="D9" s="131" t="str">
        <f>IF('Workbook Set-up'!B12="","",'Workbook Set-up'!B12)</f>
        <v/>
      </c>
    </row>
    <row r="10" spans="1:5" s="22" customFormat="1" ht="15.9" customHeight="1" thickBot="1">
      <c r="A10" s="137"/>
      <c r="B10" s="21" t="s">
        <v>102</v>
      </c>
      <c r="C10" s="138"/>
      <c r="D10" s="131" t="str">
        <f>IF('Workbook Set-up'!B13="","",'Workbook Set-up'!B13)</f>
        <v/>
      </c>
    </row>
    <row r="11" spans="1:5" s="25" customFormat="1" ht="31.95" customHeight="1" thickBot="1">
      <c r="A11" s="28" t="s">
        <v>12</v>
      </c>
      <c r="B11" s="29" t="s">
        <v>25</v>
      </c>
      <c r="C11" s="133"/>
      <c r="D11" s="30" t="s">
        <v>28</v>
      </c>
    </row>
    <row r="12" spans="1:5" s="25" customFormat="1" ht="42" thickBot="1">
      <c r="A12" s="31" t="s">
        <v>14</v>
      </c>
      <c r="B12" s="128" t="s">
        <v>59</v>
      </c>
      <c r="C12" s="32"/>
      <c r="D12" s="33"/>
    </row>
    <row r="13" spans="1:5" s="25" customFormat="1" ht="42" thickBot="1">
      <c r="A13" s="15" t="s">
        <v>15</v>
      </c>
      <c r="B13" s="129" t="s">
        <v>94</v>
      </c>
      <c r="C13" s="32"/>
      <c r="D13" s="33"/>
    </row>
    <row r="14" spans="1:5" s="25" customFormat="1" ht="28.2" thickBot="1">
      <c r="A14" s="15" t="s">
        <v>16</v>
      </c>
      <c r="B14" s="129" t="s">
        <v>60</v>
      </c>
      <c r="C14" s="32"/>
      <c r="D14" s="33"/>
    </row>
    <row r="15" spans="1:5" s="25" customFormat="1" ht="14.4" thickBot="1">
      <c r="A15" s="15" t="s">
        <v>17</v>
      </c>
      <c r="B15" s="129" t="s">
        <v>61</v>
      </c>
      <c r="C15" s="32"/>
      <c r="D15" s="33"/>
    </row>
    <row r="16" spans="1:5" s="25" customFormat="1" ht="28.2" thickBot="1">
      <c r="A16" s="15" t="s">
        <v>18</v>
      </c>
      <c r="B16" s="129" t="s">
        <v>96</v>
      </c>
      <c r="C16" s="32"/>
      <c r="D16" s="33"/>
    </row>
    <row r="17" spans="1:4" s="25" customFormat="1" ht="41.4">
      <c r="A17" s="15" t="s">
        <v>19</v>
      </c>
      <c r="B17" s="129" t="s">
        <v>62</v>
      </c>
      <c r="C17" s="32"/>
      <c r="D17" s="33"/>
    </row>
    <row r="18" spans="1:4" s="7" customFormat="1" ht="13.95" customHeight="1" thickBot="1">
      <c r="A18" s="23"/>
      <c r="B18" s="17" t="s">
        <v>20</v>
      </c>
      <c r="C18" s="91"/>
      <c r="D18" s="16"/>
    </row>
    <row r="19" spans="1:4" s="25" customFormat="1" ht="13.95" customHeight="1" thickBot="1">
      <c r="A19" s="90"/>
      <c r="B19" s="34"/>
      <c r="C19" s="35"/>
      <c r="D19" s="36"/>
    </row>
    <row r="20" spans="1:4" s="25" customFormat="1" ht="13.95" customHeight="1">
      <c r="A20" s="90"/>
      <c r="B20" s="17" t="s">
        <v>21</v>
      </c>
      <c r="C20" s="37">
        <f>COUNTIF(C12:C17,"=Met")</f>
        <v>0</v>
      </c>
      <c r="D20" s="36"/>
    </row>
    <row r="21" spans="1:4" s="25" customFormat="1" ht="13.95" customHeight="1">
      <c r="A21" s="90"/>
      <c r="B21" s="17" t="s">
        <v>22</v>
      </c>
      <c r="C21" s="38">
        <f>IF(SUM(C20,C22)=0,0,C20/SUM(C20,C22))</f>
        <v>0</v>
      </c>
      <c r="D21" s="39"/>
    </row>
    <row r="22" spans="1:4" s="25" customFormat="1" ht="13.95" customHeight="1">
      <c r="A22" s="90"/>
      <c r="B22" s="17" t="s">
        <v>23</v>
      </c>
      <c r="C22" s="40">
        <f>COUNTIF(C12:C17,"=Not Met")</f>
        <v>0</v>
      </c>
      <c r="D22" s="36"/>
    </row>
    <row r="23" spans="1:4" s="25" customFormat="1" ht="13.95" customHeight="1">
      <c r="A23" s="90"/>
      <c r="B23" s="17" t="s">
        <v>24</v>
      </c>
      <c r="C23" s="38">
        <f>IF(SUM(C20,C22)=0,0,C22/SUM(C20,C22))</f>
        <v>0</v>
      </c>
      <c r="D23" s="39"/>
    </row>
    <row r="24" spans="1:4" s="25" customFormat="1" ht="13.95" customHeight="1" thickBot="1">
      <c r="A24" s="90"/>
      <c r="B24" s="17" t="s">
        <v>51</v>
      </c>
      <c r="C24" s="41">
        <f>COUNTIF(C12:C17,"=N/A")</f>
        <v>0</v>
      </c>
      <c r="D24" s="36"/>
    </row>
    <row r="25" spans="1:4" s="25" customFormat="1" ht="13.95" customHeight="1">
      <c r="A25" s="42"/>
      <c r="B25" s="89"/>
      <c r="C25" s="89"/>
      <c r="D25" s="89"/>
    </row>
    <row r="26" spans="1:4" s="25" customFormat="1">
      <c r="A26" s="90"/>
      <c r="B26" s="43"/>
      <c r="C26" s="89"/>
      <c r="D26" s="89"/>
    </row>
    <row r="27" spans="1:4" s="25" customFormat="1">
      <c r="A27" s="90"/>
      <c r="B27" s="43"/>
      <c r="C27" s="89"/>
      <c r="D27" s="89"/>
    </row>
    <row r="28" spans="1:4" s="25" customFormat="1">
      <c r="A28" s="90"/>
      <c r="B28" s="43"/>
      <c r="C28" s="89"/>
      <c r="D28" s="89"/>
    </row>
    <row r="29" spans="1:4" s="25" customFormat="1">
      <c r="A29" s="90"/>
      <c r="B29" s="43"/>
      <c r="C29" s="89"/>
      <c r="D29" s="89"/>
    </row>
    <row r="30" spans="1:4" s="25" customFormat="1">
      <c r="A30" s="90"/>
      <c r="B30" s="43"/>
      <c r="C30" s="89"/>
      <c r="D30" s="89"/>
    </row>
    <row r="31" spans="1:4" s="25" customFormat="1">
      <c r="A31" s="90"/>
      <c r="B31" s="43"/>
      <c r="C31" s="89"/>
      <c r="D31" s="89"/>
    </row>
    <row r="32" spans="1:4" s="25" customFormat="1">
      <c r="A32" s="90"/>
      <c r="B32" s="43"/>
      <c r="C32" s="89"/>
      <c r="D32" s="89"/>
    </row>
    <row r="33" spans="1:4" s="25" customFormat="1">
      <c r="A33" s="90"/>
      <c r="B33" s="43"/>
      <c r="C33" s="89"/>
      <c r="D33" s="89"/>
    </row>
    <row r="34" spans="1:4" s="25" customFormat="1">
      <c r="A34" s="90"/>
      <c r="B34" s="43"/>
      <c r="C34" s="89"/>
      <c r="D34" s="89"/>
    </row>
    <row r="35" spans="1:4" s="25" customFormat="1">
      <c r="A35" s="90"/>
      <c r="B35" s="42"/>
      <c r="C35" s="42"/>
      <c r="D35" s="42"/>
    </row>
    <row r="36" spans="1:4" s="25" customFormat="1">
      <c r="A36" s="90"/>
      <c r="B36" s="42"/>
      <c r="C36" s="42"/>
      <c r="D36" s="42"/>
    </row>
    <row r="37" spans="1:4" s="25" customFormat="1">
      <c r="A37" s="90"/>
      <c r="B37" s="42"/>
      <c r="C37" s="42"/>
      <c r="D37" s="42"/>
    </row>
    <row r="38" spans="1:4" s="25" customFormat="1">
      <c r="A38" s="90"/>
      <c r="B38" s="42"/>
      <c r="C38" s="42"/>
      <c r="D38" s="42"/>
    </row>
    <row r="39" spans="1:4" s="25" customFormat="1">
      <c r="A39" s="90"/>
      <c r="B39" s="42"/>
      <c r="C39" s="42"/>
      <c r="D39" s="42"/>
    </row>
    <row r="40" spans="1:4" s="25" customFormat="1">
      <c r="A40" s="90"/>
      <c r="B40" s="42"/>
      <c r="C40" s="42"/>
      <c r="D40" s="42"/>
    </row>
    <row r="41" spans="1:4" s="25" customFormat="1">
      <c r="A41" s="90"/>
      <c r="B41" s="42"/>
      <c r="C41" s="42"/>
      <c r="D41" s="42"/>
    </row>
    <row r="42" spans="1:4" s="25" customFormat="1">
      <c r="A42" s="90"/>
      <c r="B42" s="42"/>
      <c r="C42" s="42"/>
      <c r="D42" s="42"/>
    </row>
    <row r="43" spans="1:4" s="25" customFormat="1">
      <c r="A43" s="90"/>
      <c r="B43" s="42"/>
      <c r="C43" s="42"/>
      <c r="D43" s="42"/>
    </row>
    <row r="44" spans="1:4" s="25" customFormat="1">
      <c r="A44" s="90"/>
      <c r="B44" s="42"/>
      <c r="C44" s="42"/>
      <c r="D44" s="42"/>
    </row>
    <row r="45" spans="1:4" s="25" customFormat="1">
      <c r="A45" s="90"/>
      <c r="B45" s="42"/>
      <c r="C45" s="42"/>
      <c r="D45" s="42"/>
    </row>
    <row r="46" spans="1:4" s="25" customFormat="1">
      <c r="A46" s="90"/>
      <c r="B46" s="42"/>
      <c r="C46" s="42"/>
      <c r="D46" s="42"/>
    </row>
    <row r="47" spans="1:4" s="25" customFormat="1">
      <c r="A47" s="90"/>
      <c r="B47" s="42"/>
      <c r="C47" s="42"/>
      <c r="D47" s="42"/>
    </row>
    <row r="48" spans="1:4" s="25" customFormat="1">
      <c r="A48" s="90"/>
      <c r="B48" s="42"/>
      <c r="C48" s="42"/>
      <c r="D48" s="42"/>
    </row>
    <row r="49" spans="1:4" s="25" customFormat="1">
      <c r="A49" s="90"/>
      <c r="B49" s="42"/>
      <c r="C49" s="42"/>
      <c r="D49" s="42"/>
    </row>
    <row r="50" spans="1:4" s="25" customFormat="1">
      <c r="A50" s="90"/>
      <c r="B50" s="42"/>
      <c r="C50" s="42"/>
      <c r="D50" s="42"/>
    </row>
    <row r="51" spans="1:4" s="25" customFormat="1">
      <c r="A51" s="90"/>
      <c r="B51" s="42"/>
      <c r="C51" s="42"/>
      <c r="D51" s="42"/>
    </row>
    <row r="52" spans="1:4" s="25" customFormat="1">
      <c r="A52" s="90"/>
      <c r="B52" s="42"/>
      <c r="C52" s="42"/>
      <c r="D52" s="42"/>
    </row>
    <row r="53" spans="1:4" s="25" customFormat="1">
      <c r="A53" s="90"/>
      <c r="B53" s="42"/>
      <c r="C53" s="42"/>
      <c r="D53" s="42"/>
    </row>
  </sheetData>
  <mergeCells count="1">
    <mergeCell ref="A1:D2"/>
  </mergeCells>
  <dataValidations count="2">
    <dataValidation type="list" showInputMessage="1" showErrorMessage="1" sqref="C12:C17">
      <formula1>"Met, Not Met, N/A"</formula1>
    </dataValidation>
    <dataValidation showInputMessage="1" showErrorMessage="1" sqref="D12:D17"/>
  </dataValidations>
  <printOptions horizontalCentered="1"/>
  <pageMargins left="0.2" right="0.2" top="0.3" bottom="0.5" header="0.25" footer="0.3"/>
  <pageSetup orientation="landscape" r:id="rId1"/>
  <headerFooter alignWithMargins="0">
    <oddFooter>&amp;L&amp;8DHHS New Unlicensed Site Review Tool - April 21, 2015&amp;R&amp;8&amp;P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H13" sqref="H13"/>
    </sheetView>
  </sheetViews>
  <sheetFormatPr defaultRowHeight="13.2"/>
  <sheetData>
    <row r="1" spans="1:1">
      <c r="A1" t="s">
        <v>66</v>
      </c>
    </row>
    <row r="2" spans="1:1">
      <c r="A2" t="s">
        <v>67</v>
      </c>
    </row>
    <row r="3" spans="1:1">
      <c r="A3" t="s">
        <v>68</v>
      </c>
    </row>
    <row r="4" spans="1:1">
      <c r="A4" t="s">
        <v>69</v>
      </c>
    </row>
    <row r="5" spans="1:1">
      <c r="A5" t="s">
        <v>87</v>
      </c>
    </row>
    <row r="6" spans="1:1">
      <c r="A6" t="s">
        <v>70</v>
      </c>
    </row>
    <row r="7" spans="1:1">
      <c r="A7" t="s">
        <v>71</v>
      </c>
    </row>
    <row r="8" spans="1:1">
      <c r="A8" t="s">
        <v>72</v>
      </c>
    </row>
    <row r="9" spans="1:1">
      <c r="A9" t="s">
        <v>73</v>
      </c>
    </row>
    <row r="10" spans="1:1">
      <c r="A10" t="s">
        <v>74</v>
      </c>
    </row>
    <row r="11" spans="1:1">
      <c r="A11" t="s">
        <v>75</v>
      </c>
    </row>
    <row r="12" spans="1:1">
      <c r="A12" t="s">
        <v>76</v>
      </c>
    </row>
    <row r="13" spans="1:1">
      <c r="A13" t="s">
        <v>77</v>
      </c>
    </row>
    <row r="14" spans="1:1">
      <c r="A14" t="s">
        <v>78</v>
      </c>
    </row>
    <row r="15" spans="1:1">
      <c r="A15" t="s">
        <v>79</v>
      </c>
    </row>
    <row r="16" spans="1:1">
      <c r="A16" t="s">
        <v>80</v>
      </c>
    </row>
    <row r="17" spans="1:1">
      <c r="A17" t="s">
        <v>81</v>
      </c>
    </row>
    <row r="18" spans="1:1">
      <c r="A18" t="s">
        <v>82</v>
      </c>
    </row>
    <row r="19" spans="1:1">
      <c r="A19" t="s">
        <v>83</v>
      </c>
    </row>
    <row r="20" spans="1:1">
      <c r="A20" t="s">
        <v>84</v>
      </c>
    </row>
    <row r="21" spans="1:1">
      <c r="A21" t="s">
        <v>85</v>
      </c>
    </row>
    <row r="22" spans="1:1">
      <c r="A22"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L36"/>
  <sheetViews>
    <sheetView showGridLines="0" workbookViewId="0">
      <pane ySplit="7" topLeftCell="A20" activePane="bottomLeft" state="frozen"/>
      <selection activeCell="B4" sqref="B4"/>
      <selection pane="bottomLeft" activeCell="D38" sqref="D38"/>
    </sheetView>
  </sheetViews>
  <sheetFormatPr defaultColWidth="9.109375" defaultRowHeight="13.2"/>
  <cols>
    <col min="1" max="1" width="3.33203125" style="76" customWidth="1"/>
    <col min="2" max="3" width="10.6640625" style="76" customWidth="1"/>
    <col min="4" max="4" width="40.6640625" style="76" customWidth="1"/>
    <col min="5" max="7" width="11.6640625" style="76" customWidth="1"/>
    <col min="8" max="8" width="10.6640625" style="76" customWidth="1"/>
    <col min="9" max="9" width="8.6640625" style="76" customWidth="1"/>
    <col min="10" max="11" width="9.44140625" style="76" bestFit="1" customWidth="1"/>
    <col min="12" max="12" width="8.6640625" style="76" customWidth="1"/>
    <col min="13" max="13" width="21.6640625" style="76" customWidth="1"/>
    <col min="14" max="16384" width="9.109375" style="76"/>
  </cols>
  <sheetData>
    <row r="1" spans="1:12" ht="19.95" customHeight="1">
      <c r="A1" s="119"/>
      <c r="B1" s="119"/>
      <c r="C1" s="119"/>
      <c r="D1" s="146" t="s">
        <v>92</v>
      </c>
      <c r="E1" s="147"/>
      <c r="F1" s="147"/>
      <c r="G1" s="147"/>
      <c r="H1" s="147"/>
      <c r="I1" s="147"/>
      <c r="J1" s="119"/>
      <c r="K1" s="119"/>
      <c r="L1" s="119"/>
    </row>
    <row r="2" spans="1:12" s="5" customFormat="1" ht="52.5" customHeight="1">
      <c r="A2" s="120"/>
      <c r="B2" s="121"/>
      <c r="C2" s="121"/>
      <c r="D2" s="121"/>
      <c r="E2" s="148"/>
      <c r="F2" s="148"/>
      <c r="G2" s="121"/>
      <c r="H2" s="121"/>
      <c r="I2" s="121"/>
      <c r="J2" s="121"/>
      <c r="K2" s="121"/>
      <c r="L2" s="122"/>
    </row>
    <row r="3" spans="1:12" s="5" customFormat="1" ht="13.95" customHeight="1">
      <c r="A3" s="47"/>
      <c r="B3" s="49" t="s">
        <v>2</v>
      </c>
      <c r="D3" s="50" t="str">
        <f>IF('Workbook Set-up'!B4="","",'Workbook Set-up'!B4)</f>
        <v/>
      </c>
      <c r="F3" s="51" t="s">
        <v>102</v>
      </c>
      <c r="I3" s="52"/>
      <c r="J3" s="134" t="str">
        <f>IF('Workbook Set-up'!B13="","",'Workbook Set-up'!B13)</f>
        <v/>
      </c>
      <c r="K3" s="53"/>
      <c r="L3" s="48"/>
    </row>
    <row r="4" spans="1:12" s="5" customFormat="1" ht="13.95" customHeight="1">
      <c r="A4" s="47"/>
      <c r="B4" s="49" t="s">
        <v>10</v>
      </c>
      <c r="D4" s="50" t="str">
        <f>IF('Workbook Set-up'!B5="","",'Workbook Set-up'!B5)</f>
        <v/>
      </c>
      <c r="F4" s="51" t="s">
        <v>9</v>
      </c>
      <c r="G4" s="54"/>
      <c r="I4" s="52" t="str">
        <f>IF('Workbook Set-up'!B12="","",'Workbook Set-up'!B12)</f>
        <v/>
      </c>
      <c r="J4" s="53"/>
      <c r="K4" s="53"/>
      <c r="L4" s="48"/>
    </row>
    <row r="5" spans="1:12" s="5" customFormat="1" ht="13.95" customHeight="1">
      <c r="A5" s="47"/>
      <c r="B5" s="49" t="s">
        <v>29</v>
      </c>
      <c r="D5" s="55" t="str">
        <f>IF('Workbook Set-up'!B6="","",'Workbook Set-up'!B6)</f>
        <v/>
      </c>
      <c r="F5" s="56" t="s">
        <v>11</v>
      </c>
      <c r="I5" s="50" t="str">
        <f>IF(AND('Workbook Set-up'!$B$10="",'Workbook Set-up'!$B$11=""),"",IF('Workbook Set-up'!$B$10='Workbook Set-up'!$B$11,TEXT('Workbook Set-up'!$B$10,"m/d/yyyy"),IF('Workbook Set-up'!$B$10&lt;&gt;'Workbook Set-up'!$B$11,TEXT('Workbook Set-up'!$B$10,"m/d/yyyy")&amp;" to "&amp;TEXT('Workbook Set-up'!$B$11,"m/d/yyyy"),"")))</f>
        <v/>
      </c>
      <c r="J5" s="53"/>
      <c r="K5" s="53"/>
      <c r="L5" s="48"/>
    </row>
    <row r="6" spans="1:12" s="5" customFormat="1" ht="13.95" customHeight="1">
      <c r="A6" s="47"/>
      <c r="B6" s="49" t="s">
        <v>53</v>
      </c>
      <c r="D6" s="50" t="str">
        <f>IF('Workbook Set-up'!B7="","",'Workbook Set-up'!B7&amp;"  /  "&amp;'Workbook Set-up'!B8)</f>
        <v/>
      </c>
      <c r="F6" s="56" t="s">
        <v>6</v>
      </c>
      <c r="I6" s="55" t="str">
        <f>IF('Workbook Set-up'!B9="","",'Workbook Set-up'!B9)</f>
        <v/>
      </c>
      <c r="J6" s="53"/>
      <c r="K6" s="53"/>
      <c r="L6" s="48"/>
    </row>
    <row r="7" spans="1:12" s="5" customFormat="1" ht="13.95" customHeight="1">
      <c r="A7" s="57"/>
      <c r="B7" s="58"/>
      <c r="C7" s="58"/>
      <c r="D7" s="58"/>
      <c r="E7" s="58"/>
      <c r="F7" s="58"/>
      <c r="G7" s="58"/>
      <c r="H7" s="58"/>
      <c r="I7" s="58"/>
      <c r="J7" s="58"/>
      <c r="K7" s="58"/>
      <c r="L7" s="59"/>
    </row>
    <row r="8" spans="1:12" s="69" customFormat="1" ht="13.8">
      <c r="A8" s="102"/>
      <c r="B8" s="93"/>
      <c r="C8" s="93"/>
      <c r="D8" s="93"/>
      <c r="E8" s="93"/>
      <c r="F8" s="93"/>
      <c r="G8" s="93"/>
      <c r="H8" s="93"/>
      <c r="I8" s="93"/>
      <c r="J8" s="93"/>
      <c r="K8" s="93"/>
      <c r="L8" s="103"/>
    </row>
    <row r="9" spans="1:12" s="5" customFormat="1" ht="17.399999999999999">
      <c r="A9" s="71"/>
      <c r="B9" s="72" t="s">
        <v>58</v>
      </c>
      <c r="C9" s="73"/>
      <c r="D9" s="73"/>
      <c r="E9" s="73"/>
      <c r="F9" s="73"/>
      <c r="G9" s="73"/>
      <c r="H9" s="73"/>
      <c r="I9" s="73"/>
      <c r="J9" s="73"/>
      <c r="K9" s="73"/>
      <c r="L9" s="74"/>
    </row>
    <row r="10" spans="1:12" s="5" customFormat="1">
      <c r="A10" s="47"/>
      <c r="L10" s="48"/>
    </row>
    <row r="11" spans="1:12" s="5" customFormat="1">
      <c r="A11" s="47"/>
      <c r="B11" s="60" t="s">
        <v>55</v>
      </c>
      <c r="L11" s="48"/>
    </row>
    <row r="12" spans="1:12" s="5" customFormat="1">
      <c r="A12" s="47"/>
      <c r="L12" s="48"/>
    </row>
    <row r="13" spans="1:12" s="5" customFormat="1" ht="40.200000000000003" thickBot="1">
      <c r="A13" s="47"/>
      <c r="B13" s="94" t="s">
        <v>65</v>
      </c>
      <c r="C13" s="95"/>
      <c r="D13" s="96"/>
      <c r="E13" s="96"/>
      <c r="F13" s="96"/>
      <c r="G13" s="97"/>
      <c r="H13" s="98" t="s">
        <v>33</v>
      </c>
      <c r="I13" s="99" t="s">
        <v>13</v>
      </c>
      <c r="J13" s="99" t="s">
        <v>26</v>
      </c>
      <c r="K13" s="99" t="s">
        <v>27</v>
      </c>
      <c r="L13" s="100" t="s">
        <v>31</v>
      </c>
    </row>
    <row r="14" spans="1:12" ht="13.8" thickTop="1">
      <c r="A14" s="104"/>
      <c r="H14" s="67">
        <f>H33</f>
        <v>0</v>
      </c>
      <c r="I14" s="67">
        <f>I33</f>
        <v>0</v>
      </c>
      <c r="J14" s="67">
        <f>J33</f>
        <v>0</v>
      </c>
      <c r="K14" s="67">
        <f>K33</f>
        <v>0</v>
      </c>
      <c r="L14" s="75">
        <f>IF(SUM(J14:K14)=0,0,J14/SUM(J14:K14))</f>
        <v>0</v>
      </c>
    </row>
    <row r="15" spans="1:12">
      <c r="A15" s="104"/>
      <c r="L15" s="101"/>
    </row>
    <row r="16" spans="1:12" s="5" customFormat="1">
      <c r="A16" s="47"/>
      <c r="B16" s="60" t="s">
        <v>34</v>
      </c>
      <c r="L16" s="48"/>
    </row>
    <row r="17" spans="1:12" s="5" customFormat="1">
      <c r="A17" s="47"/>
      <c r="B17" s="60" t="s">
        <v>35</v>
      </c>
      <c r="L17" s="48"/>
    </row>
    <row r="18" spans="1:12" s="5" customFormat="1">
      <c r="A18" s="47"/>
      <c r="B18" s="105" t="s">
        <v>56</v>
      </c>
      <c r="C18" s="106"/>
      <c r="D18" s="106"/>
      <c r="E18" s="106"/>
      <c r="F18" s="106"/>
      <c r="G18" s="106"/>
      <c r="H18" s="106"/>
      <c r="L18" s="48"/>
    </row>
    <row r="19" spans="1:12" s="5" customFormat="1">
      <c r="A19" s="47"/>
      <c r="B19" s="107" t="s">
        <v>57</v>
      </c>
      <c r="C19" s="108"/>
      <c r="D19" s="108"/>
      <c r="E19" s="108"/>
      <c r="F19" s="108"/>
      <c r="G19" s="108"/>
      <c r="H19" s="108"/>
      <c r="L19" s="48"/>
    </row>
    <row r="20" spans="1:12" s="5" customFormat="1" ht="15" customHeight="1">
      <c r="A20" s="47"/>
      <c r="B20" s="60" t="s">
        <v>99</v>
      </c>
      <c r="L20" s="48"/>
    </row>
    <row r="21" spans="1:12" s="5" customFormat="1" ht="15" customHeight="1">
      <c r="A21" s="47"/>
      <c r="B21" s="60"/>
      <c r="L21" s="48"/>
    </row>
    <row r="22" spans="1:12" s="5" customFormat="1" ht="19.95" customHeight="1">
      <c r="A22" s="123"/>
      <c r="B22" s="124"/>
      <c r="C22" s="124"/>
      <c r="D22" s="149" t="s">
        <v>89</v>
      </c>
      <c r="E22" s="150"/>
      <c r="F22" s="150"/>
      <c r="G22" s="150"/>
      <c r="H22" s="150"/>
      <c r="I22" s="150"/>
      <c r="J22" s="150"/>
      <c r="K22" s="124"/>
      <c r="L22" s="125"/>
    </row>
    <row r="23" spans="1:12" s="5" customFormat="1" ht="13.95" customHeight="1">
      <c r="A23" s="58"/>
      <c r="L23" s="58"/>
    </row>
    <row r="24" spans="1:12" s="5" customFormat="1" ht="15.6">
      <c r="A24" s="109"/>
      <c r="B24" s="110" t="s">
        <v>65</v>
      </c>
      <c r="C24" s="110"/>
      <c r="D24" s="110"/>
      <c r="E24" s="110"/>
      <c r="F24" s="110"/>
      <c r="G24" s="110"/>
      <c r="H24" s="110"/>
      <c r="I24" s="110"/>
      <c r="J24" s="110"/>
      <c r="K24" s="110"/>
      <c r="L24" s="111"/>
    </row>
    <row r="25" spans="1:12" s="5" customFormat="1">
      <c r="A25" s="47"/>
      <c r="L25" s="48"/>
    </row>
    <row r="26" spans="1:12" s="5" customFormat="1" ht="27" thickBot="1">
      <c r="A26" s="47"/>
      <c r="B26" s="130"/>
      <c r="C26" s="130"/>
      <c r="D26" s="130"/>
      <c r="E26" s="130"/>
      <c r="F26" s="130"/>
      <c r="G26" s="130"/>
      <c r="H26" s="61" t="s">
        <v>30</v>
      </c>
      <c r="I26" s="62" t="s">
        <v>13</v>
      </c>
      <c r="J26" s="62" t="s">
        <v>26</v>
      </c>
      <c r="K26" s="62" t="s">
        <v>27</v>
      </c>
      <c r="L26" s="68" t="s">
        <v>31</v>
      </c>
    </row>
    <row r="27" spans="1:12" s="5" customFormat="1" ht="14.4" thickTop="1">
      <c r="A27" s="47">
        <v>1</v>
      </c>
      <c r="B27" s="56" t="s">
        <v>63</v>
      </c>
      <c r="C27" s="130"/>
      <c r="D27" s="130"/>
      <c r="E27" s="130"/>
      <c r="F27" s="130"/>
      <c r="G27" s="130"/>
      <c r="H27" s="63">
        <f t="shared" ref="H27:H32" si="0">J27+K27</f>
        <v>0</v>
      </c>
      <c r="I27" s="63">
        <f>COUNTIF('Unlicensed Office Site Review'!C12,"=N/A")</f>
        <v>0</v>
      </c>
      <c r="J27" s="63">
        <f>COUNTIF('Unlicensed Office Site Review'!C12,"=Met")</f>
        <v>0</v>
      </c>
      <c r="K27" s="63">
        <f>COUNTIF('Unlicensed Office Site Review'!C12,"=Not Met")</f>
        <v>0</v>
      </c>
      <c r="L27" s="64">
        <f t="shared" ref="L27:L33" si="1">IF(SUM(J27:K27)=0,0,J27/SUM(J27:K27))</f>
        <v>0</v>
      </c>
    </row>
    <row r="28" spans="1:12" s="5" customFormat="1" ht="43.95" customHeight="1">
      <c r="A28" s="47">
        <v>2</v>
      </c>
      <c r="B28" s="151" t="s">
        <v>94</v>
      </c>
      <c r="C28" s="151"/>
      <c r="D28" s="151"/>
      <c r="E28" s="151"/>
      <c r="F28" s="151"/>
      <c r="G28" s="152"/>
      <c r="H28" s="63">
        <f t="shared" si="0"/>
        <v>0</v>
      </c>
      <c r="I28" s="63">
        <f>COUNTIF('Unlicensed Office Site Review'!C13,"=N/A")</f>
        <v>0</v>
      </c>
      <c r="J28" s="63">
        <f>COUNTIF('Unlicensed Office Site Review'!C13,"=Met")</f>
        <v>0</v>
      </c>
      <c r="K28" s="63">
        <f>COUNTIF('Unlicensed Office Site Review'!C13,"=Not Met")</f>
        <v>0</v>
      </c>
      <c r="L28" s="65">
        <f t="shared" si="1"/>
        <v>0</v>
      </c>
    </row>
    <row r="29" spans="1:12" s="5" customFormat="1" ht="13.8">
      <c r="A29" s="47">
        <v>3</v>
      </c>
      <c r="B29" s="56" t="s">
        <v>60</v>
      </c>
      <c r="C29" s="130"/>
      <c r="D29" s="130"/>
      <c r="E29" s="130"/>
      <c r="F29" s="130"/>
      <c r="G29" s="130"/>
      <c r="H29" s="63">
        <f t="shared" si="0"/>
        <v>0</v>
      </c>
      <c r="I29" s="63">
        <f>COUNTIF('Unlicensed Office Site Review'!C14,"=N/A")</f>
        <v>0</v>
      </c>
      <c r="J29" s="63">
        <f>COUNTIF('Unlicensed Office Site Review'!C14,"=Met")</f>
        <v>0</v>
      </c>
      <c r="K29" s="63">
        <f>COUNTIF('Unlicensed Office Site Review'!C14,"=Not Met")</f>
        <v>0</v>
      </c>
      <c r="L29" s="65">
        <f t="shared" si="1"/>
        <v>0</v>
      </c>
    </row>
    <row r="30" spans="1:12" s="5" customFormat="1" ht="13.8">
      <c r="A30" s="47">
        <v>4</v>
      </c>
      <c r="B30" s="56" t="s">
        <v>61</v>
      </c>
      <c r="C30" s="130"/>
      <c r="D30" s="130"/>
      <c r="E30" s="130"/>
      <c r="F30" s="130"/>
      <c r="G30" s="130"/>
      <c r="H30" s="63">
        <f t="shared" si="0"/>
        <v>0</v>
      </c>
      <c r="I30" s="63">
        <f>COUNTIF('Unlicensed Office Site Review'!C15,"=N/A")</f>
        <v>0</v>
      </c>
      <c r="J30" s="63">
        <f>COUNTIF('Unlicensed Office Site Review'!C15,"=Met")</f>
        <v>0</v>
      </c>
      <c r="K30" s="63">
        <f>COUNTIF('Unlicensed Office Site Review'!C15,"=Not Met")</f>
        <v>0</v>
      </c>
      <c r="L30" s="65">
        <f t="shared" si="1"/>
        <v>0</v>
      </c>
    </row>
    <row r="31" spans="1:12" s="5" customFormat="1" ht="13.8">
      <c r="A31" s="47">
        <v>5</v>
      </c>
      <c r="B31" s="56" t="s">
        <v>97</v>
      </c>
      <c r="C31" s="130"/>
      <c r="D31" s="130"/>
      <c r="E31" s="130"/>
      <c r="F31" s="130"/>
      <c r="G31" s="130"/>
      <c r="H31" s="63">
        <f t="shared" si="0"/>
        <v>0</v>
      </c>
      <c r="I31" s="63">
        <f>COUNTIF('Unlicensed Office Site Review'!C16,"=N/A")</f>
        <v>0</v>
      </c>
      <c r="J31" s="63">
        <f>COUNTIF('Unlicensed Office Site Review'!C16,"=Met")</f>
        <v>0</v>
      </c>
      <c r="K31" s="63">
        <f>COUNTIF('Unlicensed Office Site Review'!C16,"=Not Met")</f>
        <v>0</v>
      </c>
      <c r="L31" s="65">
        <f t="shared" si="1"/>
        <v>0</v>
      </c>
    </row>
    <row r="32" spans="1:12" s="5" customFormat="1" ht="13.8">
      <c r="A32" s="47">
        <v>6</v>
      </c>
      <c r="B32" s="56" t="s">
        <v>64</v>
      </c>
      <c r="C32" s="130"/>
      <c r="D32" s="130"/>
      <c r="E32" s="130"/>
      <c r="F32" s="130"/>
      <c r="G32" s="130"/>
      <c r="H32" s="63">
        <f t="shared" si="0"/>
        <v>0</v>
      </c>
      <c r="I32" s="63">
        <f>COUNTIF('Unlicensed Office Site Review'!C17,"=N/A")</f>
        <v>0</v>
      </c>
      <c r="J32" s="63">
        <f>COUNTIF('Unlicensed Office Site Review'!C17,"=Met")</f>
        <v>0</v>
      </c>
      <c r="K32" s="63">
        <f>COUNTIF('Unlicensed Office Site Review'!C17,"=Not Met")</f>
        <v>0</v>
      </c>
      <c r="L32" s="65">
        <f t="shared" si="1"/>
        <v>0</v>
      </c>
    </row>
    <row r="33" spans="1:12" s="5" customFormat="1">
      <c r="A33" s="47"/>
      <c r="G33" s="66" t="s">
        <v>32</v>
      </c>
      <c r="H33" s="67">
        <f>SUM(H27:H32)</f>
        <v>0</v>
      </c>
      <c r="I33" s="67">
        <f>SUM(I27:I32)</f>
        <v>0</v>
      </c>
      <c r="J33" s="67">
        <f>SUM(J27:J32)</f>
        <v>0</v>
      </c>
      <c r="K33" s="67">
        <f>SUM(K27:K32)</f>
        <v>0</v>
      </c>
      <c r="L33" s="75">
        <f t="shared" si="1"/>
        <v>0</v>
      </c>
    </row>
    <row r="34" spans="1:12" s="5" customFormat="1">
      <c r="A34" s="57"/>
      <c r="B34" s="58"/>
      <c r="C34" s="58"/>
      <c r="D34" s="58"/>
      <c r="E34" s="58"/>
      <c r="F34" s="58"/>
      <c r="G34" s="58"/>
      <c r="H34" s="58"/>
      <c r="I34" s="58"/>
      <c r="J34" s="58"/>
      <c r="K34" s="58"/>
      <c r="L34" s="59"/>
    </row>
    <row r="35" spans="1:12" s="5" customFormat="1"/>
    <row r="36" spans="1:12" s="5" customFormat="1"/>
  </sheetData>
  <sheetProtection autoFilter="0"/>
  <mergeCells count="4">
    <mergeCell ref="D1:I1"/>
    <mergeCell ref="E2:F2"/>
    <mergeCell ref="D22:J22"/>
    <mergeCell ref="B28:G28"/>
  </mergeCells>
  <conditionalFormatting sqref="I14">
    <cfRule type="cellIs" dxfId="9" priority="48" operator="greaterThan">
      <formula>0</formula>
    </cfRule>
  </conditionalFormatting>
  <conditionalFormatting sqref="I27:I33">
    <cfRule type="cellIs" dxfId="8" priority="199" stopIfTrue="1" operator="greaterThan">
      <formula>0</formula>
    </cfRule>
  </conditionalFormatting>
  <conditionalFormatting sqref="J14">
    <cfRule type="cellIs" dxfId="7" priority="47" operator="greaterThan">
      <formula>0</formula>
    </cfRule>
  </conditionalFormatting>
  <conditionalFormatting sqref="J27:J33">
    <cfRule type="cellIs" dxfId="6" priority="201" stopIfTrue="1" operator="greaterThan">
      <formula>0</formula>
    </cfRule>
  </conditionalFormatting>
  <conditionalFormatting sqref="K14">
    <cfRule type="cellIs" dxfId="5" priority="46" operator="greaterThan">
      <formula>0</formula>
    </cfRule>
  </conditionalFormatting>
  <conditionalFormatting sqref="K27:K33">
    <cfRule type="cellIs" dxfId="4" priority="200" stopIfTrue="1" operator="greaterThan">
      <formula>0</formula>
    </cfRule>
  </conditionalFormatting>
  <conditionalFormatting sqref="L14">
    <cfRule type="cellIs" dxfId="3" priority="16" operator="greaterThanOrEqual">
      <formula>0.85</formula>
    </cfRule>
    <cfRule type="expression" dxfId="2" priority="306">
      <formula>AND($H$14&lt;&gt;0,$L$14&lt;0.85)</formula>
    </cfRule>
  </conditionalFormatting>
  <conditionalFormatting sqref="L27:L33">
    <cfRule type="cellIs" dxfId="1" priority="202" stopIfTrue="1" operator="equal">
      <formula>1</formula>
    </cfRule>
    <cfRule type="expression" dxfId="0" priority="203" stopIfTrue="1">
      <formula>AND(H27&lt;&gt;0,L27&lt;1)</formula>
    </cfRule>
  </conditionalFormatting>
  <printOptions horizontalCentered="1"/>
  <pageMargins left="0.2" right="0.2" top="0.25" bottom="0.5" header="0.5" footer="0.3"/>
  <pageSetup scale="68" fitToHeight="0" orientation="portrait" r:id="rId1"/>
  <headerFooter alignWithMargins="0">
    <oddFooter>&amp;R&amp;P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
  <sheetViews>
    <sheetView workbookViewId="0">
      <pane ySplit="2" topLeftCell="A3" activePane="bottomLeft" state="frozen"/>
      <selection activeCell="B4" sqref="B4"/>
      <selection pane="bottomLeft" activeCell="A7" sqref="A7"/>
    </sheetView>
  </sheetViews>
  <sheetFormatPr defaultRowHeight="13.2"/>
  <cols>
    <col min="1" max="1" width="35.6640625" customWidth="1"/>
    <col min="2" max="3" width="25.6640625" customWidth="1"/>
    <col min="4" max="4" width="27.5546875" style="69" customWidth="1"/>
    <col min="5" max="7" width="15.6640625" customWidth="1"/>
    <col min="8" max="9" width="9.6640625" customWidth="1"/>
    <col min="10" max="10" width="16.44140625" bestFit="1" customWidth="1"/>
    <col min="14" max="14" width="9.44140625" bestFit="1" customWidth="1"/>
  </cols>
  <sheetData>
    <row r="2" spans="1:15" s="69" customFormat="1" ht="19.95" customHeight="1">
      <c r="B2" s="156" t="s">
        <v>93</v>
      </c>
      <c r="C2" s="157"/>
      <c r="D2" s="157"/>
      <c r="E2" s="157"/>
      <c r="F2" s="157"/>
      <c r="G2" s="157"/>
      <c r="H2" s="157"/>
      <c r="I2" s="157"/>
      <c r="J2" s="157"/>
      <c r="K2" s="157"/>
      <c r="L2" s="157"/>
    </row>
    <row r="3" spans="1:15" s="69" customFormat="1"/>
    <row r="4" spans="1:15" s="69" customFormat="1" ht="25.5" customHeight="1">
      <c r="J4" s="77"/>
      <c r="K4" s="153" t="s">
        <v>65</v>
      </c>
      <c r="L4" s="154"/>
      <c r="M4" s="154"/>
      <c r="N4" s="154"/>
      <c r="O4" s="155"/>
    </row>
    <row r="5" spans="1:15" s="69" customFormat="1"/>
    <row r="6" spans="1:15" s="69" customFormat="1" ht="39.6">
      <c r="A6" s="78" t="s">
        <v>100</v>
      </c>
      <c r="B6" s="78" t="s">
        <v>37</v>
      </c>
      <c r="C6" s="78" t="s">
        <v>38</v>
      </c>
      <c r="D6" s="78" t="s">
        <v>39</v>
      </c>
      <c r="E6" s="78" t="s">
        <v>40</v>
      </c>
      <c r="F6" s="78" t="s">
        <v>54</v>
      </c>
      <c r="G6" s="78" t="s">
        <v>41</v>
      </c>
      <c r="H6" s="79" t="s">
        <v>42</v>
      </c>
      <c r="I6" s="79" t="s">
        <v>43</v>
      </c>
      <c r="J6" s="80" t="s">
        <v>36</v>
      </c>
      <c r="K6" s="83" t="s">
        <v>30</v>
      </c>
      <c r="L6" s="81" t="s">
        <v>13</v>
      </c>
      <c r="M6" s="81" t="s">
        <v>26</v>
      </c>
      <c r="N6" s="81" t="s">
        <v>27</v>
      </c>
      <c r="O6" s="82" t="s">
        <v>31</v>
      </c>
    </row>
    <row r="7" spans="1:15" s="69" customFormat="1" ht="20.100000000000001" customHeight="1">
      <c r="B7" s="69">
        <f>'Workbook Set-up'!B4</f>
        <v>0</v>
      </c>
      <c r="E7" s="70"/>
      <c r="F7" s="70"/>
      <c r="G7" s="70"/>
      <c r="H7" s="84"/>
      <c r="I7" s="84"/>
      <c r="J7" s="70"/>
      <c r="K7" s="70" t="str">
        <f>IF('OVERALL SUMMARY'!$H$33=0,"",'OVERALL SUMMARY'!H33)</f>
        <v/>
      </c>
      <c r="L7" s="70" t="str">
        <f>IF('OVERALL SUMMARY'!$H$33=0,"",'OVERALL SUMMARY'!I33)</f>
        <v/>
      </c>
      <c r="M7" s="70" t="str">
        <f>IF('OVERALL SUMMARY'!$H$33=0,"",'OVERALL SUMMARY'!J33)</f>
        <v/>
      </c>
      <c r="N7" s="70" t="str">
        <f>IF('OVERALL SUMMARY'!$H$33=0,"",'OVERALL SUMMARY'!K33)</f>
        <v/>
      </c>
      <c r="O7" s="92" t="str">
        <f>IF('OVERALL SUMMARY'!$H$33=0,"",'OVERALL SUMMARY'!L33)</f>
        <v/>
      </c>
    </row>
  </sheetData>
  <mergeCells count="2">
    <mergeCell ref="K4:O4"/>
    <mergeCell ref="B2:L2"/>
  </mergeCells>
  <printOptions horizontalCentered="1"/>
  <pageMargins left="0.2" right="0.2" top="0.75" bottom="0.75" header="0.3" footer="0.3"/>
  <pageSetup paperSize="5" orientation="landscape" horizontalDpi="1200" verticalDpi="1200" r:id="rId1"/>
  <headerFooter>
    <oddFooter>&amp;L&amp;8&amp;A – Revised July 22, 2015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Workbook Set-up</vt:lpstr>
      <vt:lpstr>Data Validation</vt:lpstr>
      <vt:lpstr>Unlicensed Office Site Review</vt:lpstr>
      <vt:lpstr>Staff Credentials</vt:lpstr>
      <vt:lpstr>OVERALL SUMMARY</vt:lpstr>
      <vt:lpstr>Data Extraction</vt:lpstr>
      <vt:lpstr>LME_MCO</vt:lpstr>
      <vt:lpstr>Instructions!Print_Area</vt:lpstr>
      <vt:lpstr>'OVERALL SUMMARY'!Print_Area</vt:lpstr>
      <vt:lpstr>'Unlicensed Office Site Review'!Print_Area</vt:lpstr>
      <vt:lpstr>'OVERALL SUMMARY'!Print_Titles</vt:lpstr>
      <vt:lpstr>Staff_Credentials</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Yanira Nunez</cp:lastModifiedBy>
  <cp:lastPrinted>2017-06-26T11:38:19Z</cp:lastPrinted>
  <dcterms:created xsi:type="dcterms:W3CDTF">2013-02-17T18:06:16Z</dcterms:created>
  <dcterms:modified xsi:type="dcterms:W3CDTF">2024-08-15T20:16:39Z</dcterms:modified>
</cp:coreProperties>
</file>